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1580" windowHeight="6030"/>
  </bookViews>
  <sheets>
    <sheet name="Titelblatt" sheetId="2" r:id="rId1"/>
    <sheet name="Basis für Darstellungen" sheetId="1" r:id="rId2"/>
    <sheet name="Börsenwerte" sheetId="10" r:id="rId3"/>
    <sheet name="Tobins Werte" sheetId="9" r:id="rId4"/>
    <sheet name="Wertpunkte" sheetId="4" r:id="rId5"/>
    <sheet name="Basisvektoren" sheetId="6" r:id="rId6"/>
    <sheet name="Vektoraddition" sheetId="12" r:id="rId7"/>
    <sheet name="Ortskurve" sheetId="5" r:id="rId8"/>
    <sheet name="Parallelvektoren" sheetId="11" r:id="rId9"/>
  </sheets>
  <calcPr calcId="145621"/>
</workbook>
</file>

<file path=xl/calcChain.xml><?xml version="1.0" encoding="utf-8"?>
<calcChain xmlns="http://schemas.openxmlformats.org/spreadsheetml/2006/main">
  <c r="B6" i="1" l="1"/>
  <c r="C6" i="1"/>
  <c r="D6" i="1"/>
  <c r="J6" i="1"/>
  <c r="T6" i="1"/>
  <c r="I6" i="1"/>
  <c r="N6" i="1"/>
  <c r="L7" i="1"/>
  <c r="O6" i="1"/>
  <c r="M7" i="1"/>
  <c r="S6" i="1"/>
  <c r="X6" i="1"/>
  <c r="B7" i="1"/>
  <c r="B18" i="1"/>
  <c r="C7" i="1"/>
  <c r="J7" i="1"/>
  <c r="T7" i="1"/>
  <c r="D7" i="1"/>
  <c r="E7" i="1"/>
  <c r="V7" i="1"/>
  <c r="B8" i="1"/>
  <c r="B17" i="1"/>
  <c r="C8" i="1"/>
  <c r="I8" i="1"/>
  <c r="D8" i="1"/>
  <c r="E8" i="1"/>
  <c r="B9" i="1"/>
  <c r="C9" i="1"/>
  <c r="J9" i="1"/>
  <c r="T9" i="1"/>
  <c r="D9" i="1"/>
  <c r="E9" i="1"/>
  <c r="B10" i="1"/>
  <c r="B15" i="1"/>
  <c r="C10" i="1"/>
  <c r="J10" i="1"/>
  <c r="T10" i="1"/>
  <c r="D10" i="1"/>
  <c r="E10" i="1"/>
  <c r="C13" i="1"/>
  <c r="D13" i="1"/>
  <c r="B16" i="1"/>
  <c r="C16" i="1"/>
  <c r="D16" i="1"/>
  <c r="E16" i="1"/>
  <c r="H16" i="2"/>
  <c r="D17" i="1"/>
  <c r="D18" i="1"/>
  <c r="B19" i="1"/>
  <c r="C19" i="1"/>
  <c r="D19" i="1"/>
  <c r="E19" i="1"/>
  <c r="H13" i="2"/>
  <c r="F9" i="1"/>
  <c r="F16" i="2"/>
  <c r="G16" i="2"/>
  <c r="F14" i="2"/>
  <c r="G14" i="2"/>
  <c r="F7" i="1"/>
  <c r="F10" i="1"/>
  <c r="F17" i="2"/>
  <c r="G17" i="2"/>
  <c r="F8" i="1"/>
  <c r="F15" i="2"/>
  <c r="G15" i="2"/>
  <c r="N8" i="1"/>
  <c r="L9" i="1"/>
  <c r="S8" i="1"/>
  <c r="J8" i="1"/>
  <c r="T8" i="1"/>
  <c r="R8" i="1"/>
  <c r="C17" i="1"/>
  <c r="E17" i="1"/>
  <c r="H15" i="2"/>
  <c r="I10" i="1"/>
  <c r="I9" i="1"/>
  <c r="I7" i="1"/>
  <c r="D15" i="1"/>
  <c r="O10" i="1"/>
  <c r="O9" i="1"/>
  <c r="M10" i="1"/>
  <c r="O8" i="1"/>
  <c r="M9" i="1"/>
  <c r="X7" i="1"/>
  <c r="O7" i="1"/>
  <c r="M8" i="1"/>
  <c r="C18" i="1"/>
  <c r="E18" i="1"/>
  <c r="H14" i="2"/>
  <c r="C15" i="1"/>
  <c r="E6" i="1"/>
  <c r="N7" i="1"/>
  <c r="L8" i="1"/>
  <c r="S7" i="1"/>
  <c r="R7" i="1"/>
  <c r="V8" i="1"/>
  <c r="X8" i="1"/>
  <c r="S9" i="1"/>
  <c r="R9" i="1"/>
  <c r="N9" i="1"/>
  <c r="L10" i="1"/>
  <c r="S10" i="1"/>
  <c r="R10" i="1"/>
  <c r="N10" i="1"/>
  <c r="F6" i="1"/>
  <c r="F13" i="2"/>
  <c r="G13" i="2"/>
  <c r="Y6" i="1"/>
  <c r="E15" i="1"/>
  <c r="H17" i="2"/>
  <c r="W7" i="1"/>
  <c r="Y7" i="1"/>
  <c r="V9" i="1"/>
  <c r="X9" i="1"/>
  <c r="V10" i="1"/>
  <c r="X10" i="1"/>
  <c r="W8" i="1"/>
  <c r="Y8" i="1"/>
  <c r="W9" i="1"/>
  <c r="Y9" i="1"/>
  <c r="W10" i="1"/>
  <c r="Y10" i="1"/>
</calcChain>
</file>

<file path=xl/sharedStrings.xml><?xml version="1.0" encoding="utf-8"?>
<sst xmlns="http://schemas.openxmlformats.org/spreadsheetml/2006/main" count="63" uniqueCount="43">
  <si>
    <t>Startpunkt</t>
  </si>
  <si>
    <t>Endpunkt</t>
  </si>
  <si>
    <t>x</t>
  </si>
  <si>
    <t>y</t>
  </si>
  <si>
    <t>unterer Stützwert materiell</t>
  </si>
  <si>
    <t>oberer Stützwert materiell</t>
  </si>
  <si>
    <t>gerechnet Stützwert immateriell</t>
  </si>
  <si>
    <t>Zahlen für Ortskurve</t>
  </si>
  <si>
    <t>Zahlen für Wertpunkte
Zahlen für Vektoren ab 0</t>
  </si>
  <si>
    <t>materielles Kapital</t>
  </si>
  <si>
    <t>immaterielles Kapital</t>
  </si>
  <si>
    <t>Differenzwert für linearen Tobin
oberer Stützwert für Börse</t>
  </si>
  <si>
    <t>Die Anwendung dieser Instrumente bedarf einer Lizenz. Sie erhalten sie bei:</t>
  </si>
  <si>
    <t>Bezeichnung</t>
  </si>
  <si>
    <t>Wertobjekt 1</t>
  </si>
  <si>
    <t>Wertobjekt 2</t>
  </si>
  <si>
    <t>Wertobjekt 3</t>
  </si>
  <si>
    <t>Wertobjekt 4</t>
  </si>
  <si>
    <t>Wertobjekt 5</t>
  </si>
  <si>
    <t>Jahr 1991</t>
  </si>
  <si>
    <t>Jahr 1992</t>
  </si>
  <si>
    <t>Jahr 1993</t>
  </si>
  <si>
    <t>Jahr 1994</t>
  </si>
  <si>
    <t>Jahr 1995</t>
  </si>
  <si>
    <t>immaterieller Wert nach
B'E-Systems</t>
  </si>
  <si>
    <t>immaterieller Wert nach
Tobin</t>
  </si>
  <si>
    <t>Ingenieurbüro für Wirtschaftsentwicklung, Alpsteinstrasse 4, CH-9034 Eggersriet, Tel ++41 (0)71 877 14 11</t>
  </si>
  <si>
    <t>Bezeichnung und Werte eintragen</t>
  </si>
  <si>
    <t>Diese Exceldatei erlaubt die vergleichende Kalkulation für 5 Wertzustände (Bespielsweise für Vergleiche zwischen 5 Unternehmen oder für ein Unternehmen während 5 Geschäftsperioden).</t>
  </si>
  <si>
    <t>Mit diesem Blatt können Sie die immateriellen Wertanteile bestimmen und sie in Verbindung mit deren materiellem Komplement auf verschiedene Arten (als Wertpunkte, Basisvektoren, Ortskurve usw.) visualisieren. Unternehmer und Manager können mit diesem Instrumentarium die gesamte unternehmensinterne Potentialentwicklung besser planen und gegen Aussen mit einer erhöhten Transparenz kommunizieren.</t>
  </si>
  <si>
    <t>Resultate</t>
  </si>
  <si>
    <t>Werte aus Titelblatt</t>
  </si>
  <si>
    <t>Immaterielle Werte werden im Wirtschaftsprozess immer mehr als zentrales Element erkannt. Es ist daher für das Verständnis und die Gestaltung der modernen Wirtschaft unabdingbar, das diese Werte nicht nur strukturiert, sondern auch quantifiziert werden.</t>
  </si>
  <si>
    <t>Das moderne Werteverständnis und die damit verbundene Wertebestimmung geht davon aus, dass ein Wert eine objektive (monetäre/materielle) Komponente und eine subjektive (immaterielle) Komponente enthält. Diese beiden Komponenten werden als zwei Achsen (x, y) auf einer Werteebene (analog zur Gauss'schen Zahlenebene - "aus dem Physikunterricht") dargestellt. Die verwendeten Algorithmen zur Verknüpfung der beiden Werteachsen basieren auf dem Quantifizierungsmodul der Business Engineering Systeme.</t>
  </si>
  <si>
    <t>Immaterielle Werte quantifizieren (klassisch und einfache Vektoren)</t>
  </si>
  <si>
    <t>alpha</t>
  </si>
  <si>
    <t>alpha nach
B'E-Systems
(Grad)</t>
  </si>
  <si>
    <t>Für jeden der Wertzustände im Beoachtungsraum werden zwei materielle Stützwerte benötigt, zum Beispiel die Mitarbeiterlöhne, die materiellen Aktiven und die Börsenkapitalisierung. Setzen Sie Ihre Werte in den grünen Feldern ein. Die numerischen Resultate erhalten Sie in den blauen Feldern und die graphischen Darstellungen auf den ensprechenden Blättern. Erklärungen/Bemerkungen entnehmen Sie bitte dem separaten Blatt.</t>
  </si>
  <si>
    <t>Zahlen für SPE</t>
  </si>
  <si>
    <t>Vektoraddition</t>
  </si>
  <si>
    <t>peter.bretscher@bengin.com</t>
  </si>
  <si>
    <t>erster "materieller" Wert</t>
  </si>
  <si>
    <t>zweiter "materieller" Wert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</si>
</sst>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4"/>
      <name val="Arial"/>
      <family val="2"/>
    </font>
    <font>
      <u/>
      <sz val="10"/>
      <color indexed="12"/>
      <name val="Arial"/>
      <family val="2"/>
    </font>
    <font>
      <sz val="10"/>
      <color indexed="8"/>
      <name val="Arial"/>
      <family val="2"/>
    </font>
  </fonts>
  <fills count="6">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24"/>
        <bgColor indexed="64"/>
      </patternFill>
    </fill>
    <fill>
      <patternFill patternType="solid">
        <fgColor indexed="28"/>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9">
    <xf numFmtId="0" fontId="0" fillId="0" borderId="0" xfId="0"/>
    <xf numFmtId="0" fontId="0" fillId="2" borderId="0" xfId="0" applyFill="1"/>
    <xf numFmtId="0" fontId="0" fillId="0" borderId="0" xfId="0" applyAlignment="1">
      <alignment horizontal="right"/>
    </xf>
    <xf numFmtId="0" fontId="0" fillId="0" borderId="0" xfId="0" applyAlignment="1"/>
    <xf numFmtId="0" fontId="0" fillId="0" borderId="1" xfId="0" applyBorder="1" applyAlignment="1">
      <alignment horizontal="right"/>
    </xf>
    <xf numFmtId="0" fontId="0" fillId="0" borderId="0" xfId="0" applyBorder="1" applyAlignment="1">
      <alignment horizontal="right"/>
    </xf>
    <xf numFmtId="0" fontId="0" fillId="0" borderId="2" xfId="0" applyBorder="1" applyAlignment="1">
      <alignment horizontal="right"/>
    </xf>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1" fillId="0" borderId="0" xfId="0" applyFont="1"/>
    <xf numFmtId="0" fontId="2" fillId="0" borderId="0" xfId="1" applyAlignment="1" applyProtection="1"/>
    <xf numFmtId="4" fontId="0" fillId="3" borderId="6" xfId="0" applyNumberFormat="1" applyFill="1" applyBorder="1"/>
    <xf numFmtId="4" fontId="0" fillId="3" borderId="7" xfId="0" applyNumberFormat="1" applyFill="1" applyBorder="1"/>
    <xf numFmtId="4" fontId="0" fillId="3" borderId="8" xfId="0" applyNumberFormat="1" applyFill="1" applyBorder="1"/>
    <xf numFmtId="4" fontId="0" fillId="3" borderId="9" xfId="0" applyNumberFormat="1" applyFill="1" applyBorder="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xf numFmtId="0" fontId="0" fillId="4" borderId="17" xfId="0" applyFill="1" applyBorder="1"/>
    <xf numFmtId="0" fontId="0" fillId="5" borderId="6" xfId="0" applyFill="1" applyBorder="1"/>
    <xf numFmtId="0" fontId="0" fillId="5" borderId="8" xfId="0" applyFill="1" applyBorder="1"/>
    <xf numFmtId="0" fontId="0" fillId="4" borderId="18" xfId="0" applyFill="1" applyBorder="1" applyAlignment="1">
      <alignment horizontal="center" wrapText="1"/>
    </xf>
    <xf numFmtId="0" fontId="0" fillId="4" borderId="3" xfId="0" applyFill="1" applyBorder="1"/>
    <xf numFmtId="2" fontId="0" fillId="3" borderId="6" xfId="0" applyNumberFormat="1" applyFill="1" applyBorder="1"/>
    <xf numFmtId="2" fontId="0" fillId="3" borderId="8" xfId="0" applyNumberFormat="1" applyFill="1" applyBorder="1"/>
    <xf numFmtId="14" fontId="0" fillId="0" borderId="0" xfId="0" applyNumberFormat="1"/>
    <xf numFmtId="0" fontId="0" fillId="0" borderId="6" xfId="0" applyBorder="1"/>
    <xf numFmtId="0" fontId="0" fillId="2" borderId="6" xfId="0" applyFill="1" applyBorder="1" applyAlignment="1">
      <alignment horizontal="center" wrapText="1"/>
    </xf>
    <xf numFmtId="0" fontId="0" fillId="0" borderId="6" xfId="0" applyFill="1" applyBorder="1" applyAlignment="1">
      <alignment horizontal="center" wrapText="1"/>
    </xf>
    <xf numFmtId="0" fontId="0" fillId="0" borderId="6" xfId="0" applyBorder="1" applyAlignment="1">
      <alignment horizontal="right"/>
    </xf>
    <xf numFmtId="0" fontId="0" fillId="2" borderId="6" xfId="0" applyFill="1" applyBorder="1" applyAlignment="1">
      <alignment horizontal="right" wrapText="1"/>
    </xf>
    <xf numFmtId="0" fontId="0" fillId="0" borderId="6" xfId="0" applyFill="1" applyBorder="1" applyAlignment="1">
      <alignment horizontal="right" wrapText="1"/>
    </xf>
    <xf numFmtId="0" fontId="0" fillId="2" borderId="6" xfId="0" applyFill="1" applyBorder="1"/>
    <xf numFmtId="0" fontId="0" fillId="0" borderId="6" xfId="0" applyFill="1" applyBorder="1"/>
    <xf numFmtId="0" fontId="0" fillId="0" borderId="0" xfId="0" applyAlignment="1">
      <alignment horizontal="left" vertical="top" wrapText="1"/>
    </xf>
    <xf numFmtId="0" fontId="0" fillId="5" borderId="19" xfId="0" applyFill="1" applyBorder="1" applyAlignment="1">
      <alignment horizontal="center"/>
    </xf>
    <xf numFmtId="0" fontId="0" fillId="0" borderId="0" xfId="0" applyAlignment="1">
      <alignment horizontal="left" wrapText="1"/>
    </xf>
    <xf numFmtId="0" fontId="0" fillId="3" borderId="19" xfId="0" applyFill="1" applyBorder="1" applyAlignment="1">
      <alignment horizontal="center"/>
    </xf>
    <xf numFmtId="0" fontId="0" fillId="0" borderId="19" xfId="0" applyBorder="1" applyAlignment="1"/>
    <xf numFmtId="0" fontId="0" fillId="0" borderId="6" xfId="0" applyBorder="1" applyAlignment="1">
      <alignment horizontal="left" wrapText="1"/>
    </xf>
    <xf numFmtId="0" fontId="0" fillId="0" borderId="6" xfId="0" applyBorder="1" applyAlignment="1">
      <alignment horizontal="left"/>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cellXfs>
  <cellStyles count="2">
    <cellStyle name="Hyper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DDDDDD"/>
      <rgbColor rgb="00CCFFFF"/>
      <rgbColor rgb="00CCFFFF"/>
      <rgbColor rgb="00CCFFCC"/>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chartsheet" Target="chartsheets/sheet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styles" Target="styles.xml"/><Relationship Id="rId5" Type="http://schemas.openxmlformats.org/officeDocument/2006/relationships/chartsheet" Target="chartsheets/sheet3.xml"/><Relationship Id="rId10" Type="http://schemas.openxmlformats.org/officeDocument/2006/relationships/theme" Target="theme/theme1.xml"/><Relationship Id="rId4" Type="http://schemas.openxmlformats.org/officeDocument/2006/relationships/chartsheet" Target="chartsheets/sheet2.xml"/><Relationship Id="rId9" Type="http://schemas.openxmlformats.org/officeDocument/2006/relationships/chartsheet" Target="chartsheets/sheet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Börsenwerte</a:t>
            </a:r>
          </a:p>
        </c:rich>
      </c:tx>
      <c:layout>
        <c:manualLayout>
          <c:xMode val="edge"/>
          <c:yMode val="edge"/>
          <c:x val="0.44583335564718379"/>
          <c:y val="2.0202038011497423E-2"/>
        </c:manualLayout>
      </c:layout>
      <c:overlay val="0"/>
      <c:spPr>
        <a:noFill/>
        <a:ln w="25400">
          <a:noFill/>
        </a:ln>
      </c:spPr>
    </c:title>
    <c:autoTitleDeleted val="0"/>
    <c:plotArea>
      <c:layout>
        <c:manualLayout>
          <c:layoutTarget val="inner"/>
          <c:xMode val="edge"/>
          <c:yMode val="edge"/>
          <c:x val="4.4791666666666667E-2"/>
          <c:y val="0.12457912457912458"/>
          <c:w val="0.9447916666666667"/>
          <c:h val="0.765993265993266"/>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'Basis für Darstellungen'!$B$6:$B$10</c:f>
              <c:strCache>
                <c:ptCount val="5"/>
                <c:pt idx="0">
                  <c:v>Jahr 1991</c:v>
                </c:pt>
                <c:pt idx="1">
                  <c:v>Jahr 1992</c:v>
                </c:pt>
                <c:pt idx="2">
                  <c:v>Jahr 1993</c:v>
                </c:pt>
                <c:pt idx="3">
                  <c:v>Jahr 1994</c:v>
                </c:pt>
                <c:pt idx="4">
                  <c:v>Jahr 1995</c:v>
                </c:pt>
              </c:strCache>
            </c:strRef>
          </c:cat>
          <c:val>
            <c:numRef>
              <c:f>'Basis für Darstellungen'!$D$6:$D$10</c:f>
              <c:numCache>
                <c:formatCode>General</c:formatCode>
                <c:ptCount val="5"/>
                <c:pt idx="0">
                  <c:v>770</c:v>
                </c:pt>
                <c:pt idx="1">
                  <c:v>850</c:v>
                </c:pt>
                <c:pt idx="2">
                  <c:v>729</c:v>
                </c:pt>
                <c:pt idx="3">
                  <c:v>765</c:v>
                </c:pt>
                <c:pt idx="4">
                  <c:v>820</c:v>
                </c:pt>
              </c:numCache>
            </c:numRef>
          </c:val>
          <c:smooth val="0"/>
        </c:ser>
        <c:dLbls>
          <c:showLegendKey val="0"/>
          <c:showVal val="0"/>
          <c:showCatName val="0"/>
          <c:showSerName val="0"/>
          <c:showPercent val="0"/>
          <c:showBubbleSize val="0"/>
        </c:dLbls>
        <c:marker val="1"/>
        <c:smooth val="0"/>
        <c:axId val="116171520"/>
        <c:axId val="116758400"/>
      </c:lineChart>
      <c:catAx>
        <c:axId val="1161715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Stützwerte</a:t>
                </a:r>
              </a:p>
            </c:rich>
          </c:tx>
          <c:layout>
            <c:manualLayout>
              <c:xMode val="edge"/>
              <c:yMode val="edge"/>
              <c:x val="0.47916664162050798"/>
              <c:y val="0.942760951072032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758400"/>
        <c:crosses val="autoZero"/>
        <c:auto val="1"/>
        <c:lblAlgn val="ctr"/>
        <c:lblOffset val="100"/>
        <c:tickLblSkip val="1"/>
        <c:tickMarkSkip val="1"/>
        <c:noMultiLvlLbl val="0"/>
      </c:catAx>
      <c:valAx>
        <c:axId val="1167584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171520"/>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Tobins intellektuelles Kapital</a:t>
            </a:r>
          </a:p>
        </c:rich>
      </c:tx>
      <c:layout>
        <c:manualLayout>
          <c:xMode val="edge"/>
          <c:yMode val="edge"/>
          <c:x val="0.38333338812815415"/>
          <c:y val="2.0201993331914591E-2"/>
        </c:manualLayout>
      </c:layout>
      <c:overlay val="0"/>
      <c:spPr>
        <a:noFill/>
        <a:ln w="25400">
          <a:noFill/>
        </a:ln>
      </c:spPr>
    </c:title>
    <c:autoTitleDeleted val="0"/>
    <c:plotArea>
      <c:layout>
        <c:manualLayout>
          <c:layoutTarget val="inner"/>
          <c:xMode val="edge"/>
          <c:yMode val="edge"/>
          <c:x val="8.1250000000000003E-2"/>
          <c:y val="0.10606060606060606"/>
          <c:w val="0.74375000000000002"/>
          <c:h val="0.78451178451178449"/>
        </c:manualLayout>
      </c:layout>
      <c:barChart>
        <c:barDir val="bar"/>
        <c:grouping val="stacked"/>
        <c:varyColors val="0"/>
        <c:ser>
          <c:idx val="0"/>
          <c:order val="0"/>
          <c:tx>
            <c:strRef>
              <c:f>'Basis für Darstellungen'!$C$14</c:f>
              <c:strCache>
                <c:ptCount val="1"/>
                <c:pt idx="0">
                  <c:v>materielles Kapital</c:v>
                </c:pt>
              </c:strCache>
            </c:strRef>
          </c:tx>
          <c:spPr>
            <a:solidFill>
              <a:srgbClr val="CCFFCC"/>
            </a:solidFill>
            <a:ln w="12700">
              <a:solidFill>
                <a:srgbClr val="000000"/>
              </a:solidFill>
              <a:prstDash val="solid"/>
            </a:ln>
          </c:spPr>
          <c:invertIfNegative val="0"/>
          <c:cat>
            <c:strRef>
              <c:f>'Basis für Darstellungen'!$B$15:$B$19</c:f>
              <c:strCache>
                <c:ptCount val="5"/>
                <c:pt idx="0">
                  <c:v>Jahr 1995</c:v>
                </c:pt>
                <c:pt idx="1">
                  <c:v>Jahr 1994</c:v>
                </c:pt>
                <c:pt idx="2">
                  <c:v>Jahr 1993</c:v>
                </c:pt>
                <c:pt idx="3">
                  <c:v>Jahr 1992</c:v>
                </c:pt>
                <c:pt idx="4">
                  <c:v>Jahr 1991</c:v>
                </c:pt>
              </c:strCache>
            </c:strRef>
          </c:cat>
          <c:val>
            <c:numRef>
              <c:f>'Basis für Darstellungen'!$C$15:$C$19</c:f>
              <c:numCache>
                <c:formatCode>General</c:formatCode>
                <c:ptCount val="5"/>
                <c:pt idx="0">
                  <c:v>600</c:v>
                </c:pt>
                <c:pt idx="1">
                  <c:v>646.65</c:v>
                </c:pt>
                <c:pt idx="2">
                  <c:v>603.46</c:v>
                </c:pt>
                <c:pt idx="3">
                  <c:v>745.19</c:v>
                </c:pt>
                <c:pt idx="4">
                  <c:v>725.16</c:v>
                </c:pt>
              </c:numCache>
            </c:numRef>
          </c:val>
        </c:ser>
        <c:ser>
          <c:idx val="1"/>
          <c:order val="1"/>
          <c:tx>
            <c:strRef>
              <c:f>'Basis für Darstellungen'!$D$14</c:f>
              <c:strCache>
                <c:ptCount val="1"/>
                <c:pt idx="0">
                  <c:v>immaterielles Kapital</c:v>
                </c:pt>
              </c:strCache>
            </c:strRef>
          </c:tx>
          <c:spPr>
            <a:solidFill>
              <a:srgbClr val="CCFFFF"/>
            </a:solidFill>
            <a:ln w="12700">
              <a:solidFill>
                <a:srgbClr val="000000"/>
              </a:solidFill>
              <a:prstDash val="solid"/>
            </a:ln>
          </c:spPr>
          <c:invertIfNegative val="0"/>
          <c:cat>
            <c:strRef>
              <c:f>'Basis für Darstellungen'!$B$15:$B$19</c:f>
              <c:strCache>
                <c:ptCount val="5"/>
                <c:pt idx="0">
                  <c:v>Jahr 1995</c:v>
                </c:pt>
                <c:pt idx="1">
                  <c:v>Jahr 1994</c:v>
                </c:pt>
                <c:pt idx="2">
                  <c:v>Jahr 1993</c:v>
                </c:pt>
                <c:pt idx="3">
                  <c:v>Jahr 1992</c:v>
                </c:pt>
                <c:pt idx="4">
                  <c:v>Jahr 1991</c:v>
                </c:pt>
              </c:strCache>
            </c:strRef>
          </c:cat>
          <c:val>
            <c:numRef>
              <c:f>'Basis für Darstellungen'!$E$15:$E$19</c:f>
              <c:numCache>
                <c:formatCode>General</c:formatCode>
                <c:ptCount val="5"/>
                <c:pt idx="0">
                  <c:v>220</c:v>
                </c:pt>
                <c:pt idx="1">
                  <c:v>118.35000000000002</c:v>
                </c:pt>
                <c:pt idx="2">
                  <c:v>125.53999999999996</c:v>
                </c:pt>
                <c:pt idx="3">
                  <c:v>104.80999999999995</c:v>
                </c:pt>
                <c:pt idx="4">
                  <c:v>44.840000000000032</c:v>
                </c:pt>
              </c:numCache>
            </c:numRef>
          </c:val>
        </c:ser>
        <c:dLbls>
          <c:showLegendKey val="0"/>
          <c:showVal val="0"/>
          <c:showCatName val="0"/>
          <c:showSerName val="0"/>
          <c:showPercent val="0"/>
          <c:showBubbleSize val="0"/>
        </c:dLbls>
        <c:gapWidth val="150"/>
        <c:overlap val="100"/>
        <c:axId val="122296960"/>
        <c:axId val="122331520"/>
      </c:barChart>
      <c:catAx>
        <c:axId val="122296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331520"/>
        <c:crosses val="autoZero"/>
        <c:auto val="1"/>
        <c:lblAlgn val="ctr"/>
        <c:lblOffset val="100"/>
        <c:tickLblSkip val="1"/>
        <c:tickMarkSkip val="1"/>
        <c:noMultiLvlLbl val="0"/>
      </c:catAx>
      <c:valAx>
        <c:axId val="122331520"/>
        <c:scaling>
          <c:orientation val="minMax"/>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materielle Wertachse</a:t>
                </a:r>
              </a:p>
            </c:rich>
          </c:tx>
          <c:layout>
            <c:manualLayout>
              <c:xMode val="edge"/>
              <c:yMode val="edge"/>
              <c:x val="0.38020832990865705"/>
              <c:y val="0.9427608711073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296960"/>
        <c:crosses val="autoZero"/>
        <c:crossBetween val="between"/>
      </c:valAx>
      <c:spPr>
        <a:solidFill>
          <a:srgbClr val="C0C0C0"/>
        </a:solidFill>
        <a:ln w="12700">
          <a:solidFill>
            <a:srgbClr val="808080"/>
          </a:solidFill>
          <a:prstDash val="solid"/>
        </a:ln>
      </c:spPr>
    </c:plotArea>
    <c:legend>
      <c:legendPos val="r"/>
      <c:layout>
        <c:manualLayout>
          <c:xMode val="edge"/>
          <c:yMode val="edge"/>
          <c:x val="0.84895829566189407"/>
          <c:y val="0.46296304178193942"/>
          <c:w val="0.14687499657532366"/>
          <c:h val="7.239057955593392E-2"/>
        </c:manualLayout>
      </c:layout>
      <c:overlay val="0"/>
      <c:spPr>
        <a:no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Wertpunkte</a:t>
            </a:r>
          </a:p>
        </c:rich>
      </c:tx>
      <c:layout>
        <c:manualLayout>
          <c:xMode val="edge"/>
          <c:yMode val="edge"/>
          <c:x val="0.45104170433810598"/>
          <c:y val="2.0201993331914591E-2"/>
        </c:manualLayout>
      </c:layout>
      <c:overlay val="0"/>
      <c:spPr>
        <a:noFill/>
        <a:ln w="25400">
          <a:noFill/>
        </a:ln>
      </c:spPr>
    </c:title>
    <c:autoTitleDeleted val="0"/>
    <c:plotArea>
      <c:layout>
        <c:manualLayout>
          <c:layoutTarget val="inner"/>
          <c:xMode val="edge"/>
          <c:yMode val="edge"/>
          <c:x val="6.9791666666666669E-2"/>
          <c:y val="0.12457912457912458"/>
          <c:w val="0.82291666666666663"/>
          <c:h val="0.765993265993266"/>
        </c:manualLayout>
      </c:layout>
      <c:scatterChart>
        <c:scatterStyle val="lineMarker"/>
        <c:varyColors val="0"/>
        <c:ser>
          <c:idx val="0"/>
          <c:order val="0"/>
          <c:tx>
            <c:strRef>
              <c:f>'Basis für Darstellungen'!$B$6</c:f>
              <c:strCache>
                <c:ptCount val="1"/>
                <c:pt idx="0">
                  <c:v>Jahr 1991</c:v>
                </c:pt>
              </c:strCache>
            </c:strRef>
          </c:tx>
          <c:spPr>
            <a:ln w="28575">
              <a:noFill/>
            </a:ln>
          </c:spPr>
          <c:marker>
            <c:symbol val="diamond"/>
            <c:size val="5"/>
            <c:spPr>
              <a:solidFill>
                <a:srgbClr val="000080"/>
              </a:solidFill>
              <a:ln>
                <a:solidFill>
                  <a:srgbClr val="000080"/>
                </a:solidFill>
                <a:prstDash val="solid"/>
              </a:ln>
            </c:spPr>
          </c:marker>
          <c:xVal>
            <c:numRef>
              <c:f>'Basis für Darstellungen'!$I$6</c:f>
              <c:numCache>
                <c:formatCode>General</c:formatCode>
                <c:ptCount val="1"/>
                <c:pt idx="0">
                  <c:v>725.16</c:v>
                </c:pt>
              </c:numCache>
            </c:numRef>
          </c:xVal>
          <c:yVal>
            <c:numRef>
              <c:f>'Basis für Darstellungen'!$J$6</c:f>
              <c:numCache>
                <c:formatCode>General</c:formatCode>
                <c:ptCount val="1"/>
                <c:pt idx="0">
                  <c:v>258.92658109973968</c:v>
                </c:pt>
              </c:numCache>
            </c:numRef>
          </c:yVal>
          <c:smooth val="0"/>
        </c:ser>
        <c:ser>
          <c:idx val="1"/>
          <c:order val="1"/>
          <c:tx>
            <c:strRef>
              <c:f>'Basis für Darstellungen'!$B$7</c:f>
              <c:strCache>
                <c:ptCount val="1"/>
                <c:pt idx="0">
                  <c:v>Jahr 1992</c:v>
                </c:pt>
              </c:strCache>
            </c:strRef>
          </c:tx>
          <c:spPr>
            <a:ln w="28575">
              <a:noFill/>
            </a:ln>
          </c:spPr>
          <c:marker>
            <c:symbol val="square"/>
            <c:size val="5"/>
            <c:spPr>
              <a:solidFill>
                <a:srgbClr val="FF00FF"/>
              </a:solidFill>
              <a:ln>
                <a:solidFill>
                  <a:srgbClr val="FF00FF"/>
                </a:solidFill>
                <a:prstDash val="solid"/>
              </a:ln>
            </c:spPr>
          </c:marker>
          <c:xVal>
            <c:numRef>
              <c:f>'Basis für Darstellungen'!$I$7</c:f>
              <c:numCache>
                <c:formatCode>General</c:formatCode>
                <c:ptCount val="1"/>
                <c:pt idx="0">
                  <c:v>745.19</c:v>
                </c:pt>
              </c:numCache>
            </c:numRef>
          </c:xVal>
          <c:yVal>
            <c:numRef>
              <c:f>'Basis für Darstellungen'!$J$7</c:f>
              <c:numCache>
                <c:formatCode>General</c:formatCode>
                <c:ptCount val="1"/>
                <c:pt idx="0">
                  <c:v>408.89101714270987</c:v>
                </c:pt>
              </c:numCache>
            </c:numRef>
          </c:yVal>
          <c:smooth val="0"/>
        </c:ser>
        <c:ser>
          <c:idx val="2"/>
          <c:order val="2"/>
          <c:tx>
            <c:strRef>
              <c:f>'Basis für Darstellungen'!$B$8</c:f>
              <c:strCache>
                <c:ptCount val="1"/>
                <c:pt idx="0">
                  <c:v>Jahr 1993</c:v>
                </c:pt>
              </c:strCache>
            </c:strRef>
          </c:tx>
          <c:spPr>
            <a:ln w="28575">
              <a:noFill/>
            </a:ln>
          </c:spPr>
          <c:marker>
            <c:symbol val="triangle"/>
            <c:size val="5"/>
            <c:spPr>
              <a:solidFill>
                <a:srgbClr val="FFFF00"/>
              </a:solidFill>
              <a:ln>
                <a:solidFill>
                  <a:srgbClr val="FFFF00"/>
                </a:solidFill>
                <a:prstDash val="solid"/>
              </a:ln>
            </c:spPr>
          </c:marker>
          <c:xVal>
            <c:numRef>
              <c:f>'Basis für Darstellungen'!$I$8</c:f>
              <c:numCache>
                <c:formatCode>General</c:formatCode>
                <c:ptCount val="1"/>
                <c:pt idx="0">
                  <c:v>603.46</c:v>
                </c:pt>
              </c:numCache>
            </c:numRef>
          </c:xVal>
          <c:yVal>
            <c:numRef>
              <c:f>'Basis für Darstellungen'!$J$8</c:f>
              <c:numCache>
                <c:formatCode>General</c:formatCode>
                <c:ptCount val="1"/>
                <c:pt idx="0">
                  <c:v>408.99514471445741</c:v>
                </c:pt>
              </c:numCache>
            </c:numRef>
          </c:yVal>
          <c:smooth val="0"/>
        </c:ser>
        <c:ser>
          <c:idx val="3"/>
          <c:order val="3"/>
          <c:tx>
            <c:strRef>
              <c:f>'Basis für Darstellungen'!$B$9</c:f>
              <c:strCache>
                <c:ptCount val="1"/>
                <c:pt idx="0">
                  <c:v>Jahr 1994</c:v>
                </c:pt>
              </c:strCache>
            </c:strRef>
          </c:tx>
          <c:spPr>
            <a:ln w="28575">
              <a:noFill/>
            </a:ln>
          </c:spPr>
          <c:marker>
            <c:symbol val="x"/>
            <c:size val="5"/>
            <c:spPr>
              <a:noFill/>
              <a:ln>
                <a:solidFill>
                  <a:srgbClr val="00FFFF"/>
                </a:solidFill>
                <a:prstDash val="solid"/>
              </a:ln>
            </c:spPr>
          </c:marker>
          <c:xVal>
            <c:numRef>
              <c:f>'Basis für Darstellungen'!$I$9</c:f>
              <c:numCache>
                <c:formatCode>General</c:formatCode>
                <c:ptCount val="1"/>
                <c:pt idx="0">
                  <c:v>646.65</c:v>
                </c:pt>
              </c:numCache>
            </c:numRef>
          </c:xVal>
          <c:yVal>
            <c:numRef>
              <c:f>'Basis für Darstellungen'!$J$9</c:f>
              <c:numCache>
                <c:formatCode>General</c:formatCode>
                <c:ptCount val="1"/>
                <c:pt idx="0">
                  <c:v>408.74047695328636</c:v>
                </c:pt>
              </c:numCache>
            </c:numRef>
          </c:yVal>
          <c:smooth val="0"/>
        </c:ser>
        <c:ser>
          <c:idx val="4"/>
          <c:order val="4"/>
          <c:tx>
            <c:strRef>
              <c:f>'Basis für Darstellungen'!$B$10</c:f>
              <c:strCache>
                <c:ptCount val="1"/>
                <c:pt idx="0">
                  <c:v>Jahr 1995</c:v>
                </c:pt>
              </c:strCache>
            </c:strRef>
          </c:tx>
          <c:spPr>
            <a:ln w="28575">
              <a:noFill/>
            </a:ln>
          </c:spPr>
          <c:marker>
            <c:symbol val="star"/>
            <c:size val="5"/>
            <c:spPr>
              <a:noFill/>
              <a:ln>
                <a:solidFill>
                  <a:srgbClr val="800080"/>
                </a:solidFill>
                <a:prstDash val="solid"/>
              </a:ln>
            </c:spPr>
          </c:marker>
          <c:xVal>
            <c:numRef>
              <c:f>'Basis für Darstellungen'!$I$10</c:f>
              <c:numCache>
                <c:formatCode>General</c:formatCode>
                <c:ptCount val="1"/>
                <c:pt idx="0">
                  <c:v>600</c:v>
                </c:pt>
              </c:numCache>
            </c:numRef>
          </c:xVal>
          <c:yVal>
            <c:numRef>
              <c:f>'Basis für Darstellungen'!$J$10</c:f>
              <c:numCache>
                <c:formatCode>General</c:formatCode>
                <c:ptCount val="1"/>
                <c:pt idx="0">
                  <c:v>558.92754449928486</c:v>
                </c:pt>
              </c:numCache>
            </c:numRef>
          </c:yVal>
          <c:smooth val="0"/>
        </c:ser>
        <c:dLbls>
          <c:showLegendKey val="0"/>
          <c:showVal val="0"/>
          <c:showCatName val="0"/>
          <c:showSerName val="0"/>
          <c:showPercent val="0"/>
          <c:showBubbleSize val="0"/>
        </c:dLbls>
        <c:axId val="124869248"/>
        <c:axId val="124953728"/>
      </c:scatterChart>
      <c:valAx>
        <c:axId val="1248692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materielle Wertachse</a:t>
                </a:r>
              </a:p>
            </c:rich>
          </c:tx>
          <c:layout>
            <c:manualLayout>
              <c:xMode val="edge"/>
              <c:yMode val="edge"/>
              <c:x val="0.40833330593592293"/>
              <c:y val="0.9427608711073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4953728"/>
        <c:crosses val="autoZero"/>
        <c:crossBetween val="midCat"/>
      </c:valAx>
      <c:valAx>
        <c:axId val="12495372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immaterielle Wertachse</a:t>
                </a:r>
              </a:p>
            </c:rich>
          </c:tx>
          <c:layout>
            <c:manualLayout>
              <c:xMode val="edge"/>
              <c:yMode val="edge"/>
              <c:x val="1.145836415542003E-2"/>
              <c:y val="0.37542083422004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4869248"/>
        <c:crosses val="autoZero"/>
        <c:crossBetween val="midCat"/>
      </c:valAx>
      <c:spPr>
        <a:solidFill>
          <a:srgbClr val="C0C0C0"/>
        </a:solidFill>
        <a:ln w="12700">
          <a:solidFill>
            <a:srgbClr val="808080"/>
          </a:solidFill>
          <a:prstDash val="solid"/>
        </a:ln>
      </c:spPr>
    </c:plotArea>
    <c:legend>
      <c:legendPos val="r"/>
      <c:layout>
        <c:manualLayout>
          <c:xMode val="edge"/>
          <c:yMode val="edge"/>
          <c:x val="0.91666672146148753"/>
          <c:y val="0.41919184932964465"/>
          <c:w val="7.9166680365371889E-2"/>
          <c:h val="0.178451266226856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Vektoren</a:t>
            </a:r>
          </a:p>
        </c:rich>
      </c:tx>
      <c:layout>
        <c:manualLayout>
          <c:xMode val="edge"/>
          <c:yMode val="edge"/>
          <c:x val="0.46145833344717951"/>
          <c:y val="2.0202038011497423E-2"/>
        </c:manualLayout>
      </c:layout>
      <c:overlay val="0"/>
      <c:spPr>
        <a:noFill/>
        <a:ln w="25400">
          <a:noFill/>
        </a:ln>
      </c:spPr>
    </c:title>
    <c:autoTitleDeleted val="0"/>
    <c:plotArea>
      <c:layout>
        <c:manualLayout>
          <c:layoutTarget val="inner"/>
          <c:xMode val="edge"/>
          <c:yMode val="edge"/>
          <c:x val="6.9791666666666669E-2"/>
          <c:y val="0.12457912457912458"/>
          <c:w val="0.80312499999999998"/>
          <c:h val="0.765993265993266"/>
        </c:manualLayout>
      </c:layout>
      <c:scatterChart>
        <c:scatterStyle val="lineMarker"/>
        <c:varyColors val="0"/>
        <c:ser>
          <c:idx val="0"/>
          <c:order val="0"/>
          <c:tx>
            <c:strRef>
              <c:f>'Basis für Darstellungen'!$B$6</c:f>
              <c:strCache>
                <c:ptCount val="1"/>
                <c:pt idx="0">
                  <c:v>Jahr 1991</c:v>
                </c:pt>
              </c:strCache>
            </c:strRef>
          </c:tx>
          <c:spPr>
            <a:ln w="12700">
              <a:solidFill>
                <a:srgbClr val="000080"/>
              </a:solidFill>
              <a:prstDash val="solid"/>
              <a:tailEnd type="triangle" w="med" len="lg"/>
            </a:ln>
          </c:spPr>
          <c:marker>
            <c:symbol val="none"/>
          </c:marker>
          <c:xVal>
            <c:numRef>
              <c:f>('Basis für Darstellungen'!$G$6,'Basis für Darstellungen'!$I$6)</c:f>
              <c:numCache>
                <c:formatCode>General</c:formatCode>
                <c:ptCount val="2"/>
                <c:pt idx="0">
                  <c:v>0</c:v>
                </c:pt>
                <c:pt idx="1">
                  <c:v>725.16</c:v>
                </c:pt>
              </c:numCache>
            </c:numRef>
          </c:xVal>
          <c:yVal>
            <c:numRef>
              <c:f>('Basis für Darstellungen'!$H$6,'Basis für Darstellungen'!$J$6)</c:f>
              <c:numCache>
                <c:formatCode>General</c:formatCode>
                <c:ptCount val="2"/>
                <c:pt idx="0">
                  <c:v>0</c:v>
                </c:pt>
                <c:pt idx="1">
                  <c:v>258.92658109973968</c:v>
                </c:pt>
              </c:numCache>
            </c:numRef>
          </c:yVal>
          <c:smooth val="0"/>
        </c:ser>
        <c:ser>
          <c:idx val="1"/>
          <c:order val="1"/>
          <c:tx>
            <c:strRef>
              <c:f>'Basis für Darstellungen'!$B$7</c:f>
              <c:strCache>
                <c:ptCount val="1"/>
                <c:pt idx="0">
                  <c:v>Jahr 1992</c:v>
                </c:pt>
              </c:strCache>
            </c:strRef>
          </c:tx>
          <c:spPr>
            <a:ln w="12700">
              <a:solidFill>
                <a:srgbClr val="FF00FF"/>
              </a:solidFill>
              <a:prstDash val="solid"/>
              <a:tailEnd type="triangle" w="med" len="lg"/>
            </a:ln>
          </c:spPr>
          <c:marker>
            <c:symbol val="none"/>
          </c:marker>
          <c:xVal>
            <c:numRef>
              <c:f>('Basis für Darstellungen'!$G$7,'Basis für Darstellungen'!$I$7)</c:f>
              <c:numCache>
                <c:formatCode>General</c:formatCode>
                <c:ptCount val="2"/>
                <c:pt idx="0">
                  <c:v>0</c:v>
                </c:pt>
                <c:pt idx="1">
                  <c:v>745.19</c:v>
                </c:pt>
              </c:numCache>
            </c:numRef>
          </c:xVal>
          <c:yVal>
            <c:numRef>
              <c:f>('Basis für Darstellungen'!$H$7,'Basis für Darstellungen'!$J$7)</c:f>
              <c:numCache>
                <c:formatCode>General</c:formatCode>
                <c:ptCount val="2"/>
                <c:pt idx="0">
                  <c:v>0</c:v>
                </c:pt>
                <c:pt idx="1">
                  <c:v>408.89101714270987</c:v>
                </c:pt>
              </c:numCache>
            </c:numRef>
          </c:yVal>
          <c:smooth val="0"/>
        </c:ser>
        <c:ser>
          <c:idx val="2"/>
          <c:order val="2"/>
          <c:tx>
            <c:strRef>
              <c:f>'Basis für Darstellungen'!$B$8</c:f>
              <c:strCache>
                <c:ptCount val="1"/>
                <c:pt idx="0">
                  <c:v>Jahr 1993</c:v>
                </c:pt>
              </c:strCache>
            </c:strRef>
          </c:tx>
          <c:spPr>
            <a:ln w="12700">
              <a:solidFill>
                <a:srgbClr val="FFFF00"/>
              </a:solidFill>
              <a:prstDash val="solid"/>
              <a:tailEnd type="triangle" w="med" len="lg"/>
            </a:ln>
          </c:spPr>
          <c:marker>
            <c:symbol val="none"/>
          </c:marker>
          <c:xVal>
            <c:numRef>
              <c:f>('Basis für Darstellungen'!$G$8,'Basis für Darstellungen'!$I$8)</c:f>
              <c:numCache>
                <c:formatCode>General</c:formatCode>
                <c:ptCount val="2"/>
                <c:pt idx="0">
                  <c:v>0</c:v>
                </c:pt>
                <c:pt idx="1">
                  <c:v>603.46</c:v>
                </c:pt>
              </c:numCache>
            </c:numRef>
          </c:xVal>
          <c:yVal>
            <c:numRef>
              <c:f>('Basis für Darstellungen'!$H$8,'Basis für Darstellungen'!$J$8)</c:f>
              <c:numCache>
                <c:formatCode>General</c:formatCode>
                <c:ptCount val="2"/>
                <c:pt idx="0">
                  <c:v>0</c:v>
                </c:pt>
                <c:pt idx="1">
                  <c:v>408.99514471445741</c:v>
                </c:pt>
              </c:numCache>
            </c:numRef>
          </c:yVal>
          <c:smooth val="0"/>
        </c:ser>
        <c:ser>
          <c:idx val="3"/>
          <c:order val="3"/>
          <c:tx>
            <c:strRef>
              <c:f>'Basis für Darstellungen'!$B$9</c:f>
              <c:strCache>
                <c:ptCount val="1"/>
                <c:pt idx="0">
                  <c:v>Jahr 1994</c:v>
                </c:pt>
              </c:strCache>
            </c:strRef>
          </c:tx>
          <c:spPr>
            <a:ln w="12700">
              <a:solidFill>
                <a:srgbClr val="00FFFF"/>
              </a:solidFill>
              <a:prstDash val="solid"/>
              <a:tailEnd type="triangle" w="med" len="lg"/>
            </a:ln>
          </c:spPr>
          <c:marker>
            <c:symbol val="none"/>
          </c:marker>
          <c:xVal>
            <c:numRef>
              <c:f>('Basis für Darstellungen'!$G$9,'Basis für Darstellungen'!$I$9)</c:f>
              <c:numCache>
                <c:formatCode>General</c:formatCode>
                <c:ptCount val="2"/>
                <c:pt idx="0">
                  <c:v>0</c:v>
                </c:pt>
                <c:pt idx="1">
                  <c:v>646.65</c:v>
                </c:pt>
              </c:numCache>
            </c:numRef>
          </c:xVal>
          <c:yVal>
            <c:numRef>
              <c:f>('Basis für Darstellungen'!$H$9,'Basis für Darstellungen'!$J$9)</c:f>
              <c:numCache>
                <c:formatCode>General</c:formatCode>
                <c:ptCount val="2"/>
                <c:pt idx="0">
                  <c:v>0</c:v>
                </c:pt>
                <c:pt idx="1">
                  <c:v>408.74047695328636</c:v>
                </c:pt>
              </c:numCache>
            </c:numRef>
          </c:yVal>
          <c:smooth val="0"/>
        </c:ser>
        <c:ser>
          <c:idx val="4"/>
          <c:order val="4"/>
          <c:tx>
            <c:strRef>
              <c:f>'Basis für Darstellungen'!$B$10</c:f>
              <c:strCache>
                <c:ptCount val="1"/>
                <c:pt idx="0">
                  <c:v>Jahr 1995</c:v>
                </c:pt>
              </c:strCache>
            </c:strRef>
          </c:tx>
          <c:spPr>
            <a:ln w="12700">
              <a:solidFill>
                <a:srgbClr val="800080"/>
              </a:solidFill>
              <a:prstDash val="solid"/>
              <a:tailEnd type="triangle" w="med" len="lg"/>
            </a:ln>
          </c:spPr>
          <c:marker>
            <c:symbol val="none"/>
          </c:marker>
          <c:xVal>
            <c:numRef>
              <c:f>('Basis für Darstellungen'!$G$10,'Basis für Darstellungen'!$I$10)</c:f>
              <c:numCache>
                <c:formatCode>General</c:formatCode>
                <c:ptCount val="2"/>
                <c:pt idx="0">
                  <c:v>0</c:v>
                </c:pt>
                <c:pt idx="1">
                  <c:v>600</c:v>
                </c:pt>
              </c:numCache>
            </c:numRef>
          </c:xVal>
          <c:yVal>
            <c:numRef>
              <c:f>('Basis für Darstellungen'!$H$10,'Basis für Darstellungen'!$J$10)</c:f>
              <c:numCache>
                <c:formatCode>General</c:formatCode>
                <c:ptCount val="2"/>
                <c:pt idx="0">
                  <c:v>0</c:v>
                </c:pt>
                <c:pt idx="1">
                  <c:v>558.92754449928486</c:v>
                </c:pt>
              </c:numCache>
            </c:numRef>
          </c:yVal>
          <c:smooth val="0"/>
        </c:ser>
        <c:dLbls>
          <c:showLegendKey val="0"/>
          <c:showVal val="0"/>
          <c:showCatName val="0"/>
          <c:showSerName val="0"/>
          <c:showPercent val="0"/>
          <c:showBubbleSize val="0"/>
        </c:dLbls>
        <c:axId val="115999872"/>
        <c:axId val="116001792"/>
      </c:scatterChart>
      <c:valAx>
        <c:axId val="11599987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materielle Wertachse</a:t>
                </a:r>
              </a:p>
            </c:rich>
          </c:tx>
          <c:layout>
            <c:manualLayout>
              <c:xMode val="edge"/>
              <c:yMode val="edge"/>
              <c:x val="0.39791664776820146"/>
              <c:y val="0.942760951072032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001792"/>
        <c:crosses val="autoZero"/>
        <c:crossBetween val="midCat"/>
      </c:valAx>
      <c:valAx>
        <c:axId val="11600179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immaterielle Wertachse</a:t>
                </a:r>
              </a:p>
            </c:rich>
          </c:tx>
          <c:layout>
            <c:manualLayout>
              <c:xMode val="edge"/>
              <c:yMode val="edge"/>
              <c:x val="1.1458317053330174E-2"/>
              <c:y val="0.375420794981403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5999872"/>
        <c:crosses val="autoZero"/>
        <c:crossBetween val="midCat"/>
      </c:valAx>
      <c:spPr>
        <a:solidFill>
          <a:srgbClr val="C0C0C0"/>
        </a:solidFill>
        <a:ln w="12700">
          <a:solidFill>
            <a:srgbClr val="808080"/>
          </a:solidFill>
          <a:prstDash val="solid"/>
        </a:ln>
      </c:spPr>
    </c:plotArea>
    <c:legend>
      <c:legendPos val="r"/>
      <c:layout>
        <c:manualLayout>
          <c:xMode val="edge"/>
          <c:yMode val="edge"/>
          <c:x val="0.89687503722769957"/>
          <c:y val="0.41919193611092259"/>
          <c:w val="9.8958302025634937E-2"/>
          <c:h val="0.1784511006831279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Vektoraddition</a:t>
            </a:r>
          </a:p>
        </c:rich>
      </c:tx>
      <c:layout>
        <c:manualLayout>
          <c:xMode val="edge"/>
          <c:yMode val="edge"/>
          <c:x val="0.43854169934051918"/>
          <c:y val="2.0202038011497423E-2"/>
        </c:manualLayout>
      </c:layout>
      <c:overlay val="0"/>
      <c:spPr>
        <a:noFill/>
        <a:ln w="25400">
          <a:noFill/>
        </a:ln>
      </c:spPr>
    </c:title>
    <c:autoTitleDeleted val="0"/>
    <c:plotArea>
      <c:layout>
        <c:manualLayout>
          <c:layoutTarget val="inner"/>
          <c:xMode val="edge"/>
          <c:yMode val="edge"/>
          <c:x val="7.7083333333333337E-2"/>
          <c:y val="0.12457912457912458"/>
          <c:w val="0.77916666666666667"/>
          <c:h val="0.765993265993266"/>
        </c:manualLayout>
      </c:layout>
      <c:scatterChart>
        <c:scatterStyle val="lineMarker"/>
        <c:varyColors val="0"/>
        <c:ser>
          <c:idx val="0"/>
          <c:order val="0"/>
          <c:tx>
            <c:strRef>
              <c:f>'Basis für Darstellungen'!$B$6</c:f>
              <c:strCache>
                <c:ptCount val="1"/>
                <c:pt idx="0">
                  <c:v>Jahr 1991</c:v>
                </c:pt>
              </c:strCache>
            </c:strRef>
          </c:tx>
          <c:spPr>
            <a:ln w="12700">
              <a:solidFill>
                <a:srgbClr val="000080"/>
              </a:solidFill>
              <a:prstDash val="solid"/>
              <a:tailEnd type="triangle" w="med" len="lg"/>
            </a:ln>
          </c:spPr>
          <c:marker>
            <c:symbol val="none"/>
          </c:marker>
          <c:xVal>
            <c:numRef>
              <c:f>('Basis für Darstellungen'!$V$6,'Basis für Darstellungen'!$X$6)</c:f>
              <c:numCache>
                <c:formatCode>General</c:formatCode>
                <c:ptCount val="2"/>
                <c:pt idx="0">
                  <c:v>0</c:v>
                </c:pt>
                <c:pt idx="1">
                  <c:v>725.16</c:v>
                </c:pt>
              </c:numCache>
            </c:numRef>
          </c:xVal>
          <c:yVal>
            <c:numRef>
              <c:f>('Basis für Darstellungen'!$W$6,'Basis für Darstellungen'!$Y$6)</c:f>
              <c:numCache>
                <c:formatCode>General</c:formatCode>
                <c:ptCount val="2"/>
                <c:pt idx="0">
                  <c:v>0</c:v>
                </c:pt>
                <c:pt idx="1">
                  <c:v>258.92658109973968</c:v>
                </c:pt>
              </c:numCache>
            </c:numRef>
          </c:yVal>
          <c:smooth val="0"/>
        </c:ser>
        <c:ser>
          <c:idx val="1"/>
          <c:order val="1"/>
          <c:tx>
            <c:strRef>
              <c:f>'Basis für Darstellungen'!$B$7</c:f>
              <c:strCache>
                <c:ptCount val="1"/>
                <c:pt idx="0">
                  <c:v>Jahr 1992</c:v>
                </c:pt>
              </c:strCache>
            </c:strRef>
          </c:tx>
          <c:spPr>
            <a:ln w="12700">
              <a:solidFill>
                <a:srgbClr val="FF00FF"/>
              </a:solidFill>
              <a:prstDash val="solid"/>
              <a:tailEnd type="triangle" w="med" len="lg"/>
            </a:ln>
          </c:spPr>
          <c:marker>
            <c:symbol val="none"/>
          </c:marker>
          <c:xVal>
            <c:numRef>
              <c:f>('Basis für Darstellungen'!$V$7,'Basis für Darstellungen'!$X$7)</c:f>
              <c:numCache>
                <c:formatCode>General</c:formatCode>
                <c:ptCount val="2"/>
                <c:pt idx="0">
                  <c:v>725.16</c:v>
                </c:pt>
                <c:pt idx="1">
                  <c:v>1470.35</c:v>
                </c:pt>
              </c:numCache>
            </c:numRef>
          </c:xVal>
          <c:yVal>
            <c:numRef>
              <c:f>('Basis für Darstellungen'!$W$7,'Basis für Darstellungen'!$Y$7)</c:f>
              <c:numCache>
                <c:formatCode>General</c:formatCode>
                <c:ptCount val="2"/>
                <c:pt idx="0">
                  <c:v>258.92658109973968</c:v>
                </c:pt>
                <c:pt idx="1">
                  <c:v>667.81759824244955</c:v>
                </c:pt>
              </c:numCache>
            </c:numRef>
          </c:yVal>
          <c:smooth val="0"/>
        </c:ser>
        <c:ser>
          <c:idx val="2"/>
          <c:order val="2"/>
          <c:tx>
            <c:strRef>
              <c:f>'Basis für Darstellungen'!$B$8</c:f>
              <c:strCache>
                <c:ptCount val="1"/>
                <c:pt idx="0">
                  <c:v>Jahr 1993</c:v>
                </c:pt>
              </c:strCache>
            </c:strRef>
          </c:tx>
          <c:spPr>
            <a:ln w="12700">
              <a:solidFill>
                <a:srgbClr val="FFFF00"/>
              </a:solidFill>
              <a:prstDash val="solid"/>
              <a:tailEnd type="triangle" w="med" len="lg"/>
            </a:ln>
          </c:spPr>
          <c:marker>
            <c:symbol val="none"/>
          </c:marker>
          <c:xVal>
            <c:numRef>
              <c:f>('Basis für Darstellungen'!$V$8,'Basis für Darstellungen'!$X$8)</c:f>
              <c:numCache>
                <c:formatCode>General</c:formatCode>
                <c:ptCount val="2"/>
                <c:pt idx="0">
                  <c:v>1470.35</c:v>
                </c:pt>
                <c:pt idx="1">
                  <c:v>2073.81</c:v>
                </c:pt>
              </c:numCache>
            </c:numRef>
          </c:xVal>
          <c:yVal>
            <c:numRef>
              <c:f>('Basis für Darstellungen'!$W$8,'Basis für Darstellungen'!$Y$8)</c:f>
              <c:numCache>
                <c:formatCode>General</c:formatCode>
                <c:ptCount val="2"/>
                <c:pt idx="0">
                  <c:v>667.81759824244955</c:v>
                </c:pt>
                <c:pt idx="1">
                  <c:v>1076.812742956907</c:v>
                </c:pt>
              </c:numCache>
            </c:numRef>
          </c:yVal>
          <c:smooth val="0"/>
        </c:ser>
        <c:ser>
          <c:idx val="3"/>
          <c:order val="3"/>
          <c:tx>
            <c:strRef>
              <c:f>'Basis für Darstellungen'!$B$9</c:f>
              <c:strCache>
                <c:ptCount val="1"/>
                <c:pt idx="0">
                  <c:v>Jahr 1994</c:v>
                </c:pt>
              </c:strCache>
            </c:strRef>
          </c:tx>
          <c:spPr>
            <a:ln w="12700">
              <a:solidFill>
                <a:srgbClr val="00FFFF"/>
              </a:solidFill>
              <a:prstDash val="solid"/>
              <a:tailEnd type="triangle" w="med" len="lg"/>
            </a:ln>
          </c:spPr>
          <c:marker>
            <c:symbol val="none"/>
          </c:marker>
          <c:xVal>
            <c:numRef>
              <c:f>('Basis für Darstellungen'!$V$9,'Basis für Darstellungen'!$X$9)</c:f>
              <c:numCache>
                <c:formatCode>General</c:formatCode>
                <c:ptCount val="2"/>
                <c:pt idx="0">
                  <c:v>2073.81</c:v>
                </c:pt>
                <c:pt idx="1">
                  <c:v>2720.46</c:v>
                </c:pt>
              </c:numCache>
            </c:numRef>
          </c:xVal>
          <c:yVal>
            <c:numRef>
              <c:f>('Basis für Darstellungen'!$W$9,'Basis für Darstellungen'!$Y$9)</c:f>
              <c:numCache>
                <c:formatCode>General</c:formatCode>
                <c:ptCount val="2"/>
                <c:pt idx="0">
                  <c:v>1076.812742956907</c:v>
                </c:pt>
                <c:pt idx="1">
                  <c:v>1485.5532199101933</c:v>
                </c:pt>
              </c:numCache>
            </c:numRef>
          </c:yVal>
          <c:smooth val="0"/>
        </c:ser>
        <c:ser>
          <c:idx val="4"/>
          <c:order val="4"/>
          <c:tx>
            <c:strRef>
              <c:f>'Basis für Darstellungen'!$B$10</c:f>
              <c:strCache>
                <c:ptCount val="1"/>
                <c:pt idx="0">
                  <c:v>Jahr 1995</c:v>
                </c:pt>
              </c:strCache>
            </c:strRef>
          </c:tx>
          <c:spPr>
            <a:ln w="12700">
              <a:solidFill>
                <a:srgbClr val="800080"/>
              </a:solidFill>
              <a:prstDash val="solid"/>
              <a:tailEnd type="triangle" w="med" len="lg"/>
            </a:ln>
          </c:spPr>
          <c:marker>
            <c:symbol val="none"/>
          </c:marker>
          <c:xVal>
            <c:numRef>
              <c:f>('Basis für Darstellungen'!$V$10,'Basis für Darstellungen'!$X$10)</c:f>
              <c:numCache>
                <c:formatCode>General</c:formatCode>
                <c:ptCount val="2"/>
                <c:pt idx="0">
                  <c:v>2720.46</c:v>
                </c:pt>
                <c:pt idx="1">
                  <c:v>3320.46</c:v>
                </c:pt>
              </c:numCache>
            </c:numRef>
          </c:xVal>
          <c:yVal>
            <c:numRef>
              <c:f>('Basis für Darstellungen'!$W$10,'Basis für Darstellungen'!$Y$10)</c:f>
              <c:numCache>
                <c:formatCode>General</c:formatCode>
                <c:ptCount val="2"/>
                <c:pt idx="0">
                  <c:v>1485.5532199101933</c:v>
                </c:pt>
                <c:pt idx="1">
                  <c:v>2044.4807644094781</c:v>
                </c:pt>
              </c:numCache>
            </c:numRef>
          </c:yVal>
          <c:smooth val="0"/>
        </c:ser>
        <c:ser>
          <c:idx val="5"/>
          <c:order val="5"/>
          <c:tx>
            <c:v>Mainstream</c:v>
          </c:tx>
          <c:spPr>
            <a:ln w="12700">
              <a:solidFill>
                <a:srgbClr val="800000"/>
              </a:solidFill>
              <a:prstDash val="solid"/>
              <a:tailEnd type="triangle" w="med" len="lg"/>
            </a:ln>
          </c:spPr>
          <c:marker>
            <c:symbol val="none"/>
          </c:marker>
          <c:xVal>
            <c:numRef>
              <c:f>('Basis für Darstellungen'!$V$6,'Basis für Darstellungen'!$X$10)</c:f>
              <c:numCache>
                <c:formatCode>General</c:formatCode>
                <c:ptCount val="2"/>
                <c:pt idx="0">
                  <c:v>0</c:v>
                </c:pt>
                <c:pt idx="1">
                  <c:v>3320.46</c:v>
                </c:pt>
              </c:numCache>
            </c:numRef>
          </c:xVal>
          <c:yVal>
            <c:numRef>
              <c:f>('Basis für Darstellungen'!$W$6,'Basis für Darstellungen'!$Y$10)</c:f>
              <c:numCache>
                <c:formatCode>General</c:formatCode>
                <c:ptCount val="2"/>
                <c:pt idx="0">
                  <c:v>0</c:v>
                </c:pt>
                <c:pt idx="1">
                  <c:v>2044.4807644094781</c:v>
                </c:pt>
              </c:numCache>
            </c:numRef>
          </c:yVal>
          <c:smooth val="0"/>
        </c:ser>
        <c:dLbls>
          <c:showLegendKey val="0"/>
          <c:showVal val="0"/>
          <c:showCatName val="0"/>
          <c:showSerName val="0"/>
          <c:showPercent val="0"/>
          <c:showBubbleSize val="0"/>
        </c:dLbls>
        <c:axId val="124254848"/>
        <c:axId val="124398976"/>
      </c:scatterChart>
      <c:valAx>
        <c:axId val="1242548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materielle Wertachse</a:t>
                </a:r>
              </a:p>
            </c:rich>
          </c:tx>
          <c:layout>
            <c:manualLayout>
              <c:xMode val="edge"/>
              <c:yMode val="edge"/>
              <c:x val="0.39374998702153596"/>
              <c:y val="0.942760951072032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4398976"/>
        <c:crosses val="autoZero"/>
        <c:crossBetween val="midCat"/>
      </c:valAx>
      <c:valAx>
        <c:axId val="12439897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immaterielle Wertachse</a:t>
                </a:r>
              </a:p>
            </c:rich>
          </c:tx>
          <c:layout>
            <c:manualLayout>
              <c:xMode val="edge"/>
              <c:yMode val="edge"/>
              <c:x val="1.1458317053330174E-2"/>
              <c:y val="0.375420794981403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4254848"/>
        <c:crosses val="autoZero"/>
        <c:crossBetween val="midCat"/>
      </c:valAx>
      <c:spPr>
        <a:solidFill>
          <a:srgbClr val="C0C0C0"/>
        </a:solidFill>
        <a:ln w="12700">
          <a:solidFill>
            <a:srgbClr val="808080"/>
          </a:solidFill>
          <a:prstDash val="solid"/>
        </a:ln>
      </c:spPr>
    </c:plotArea>
    <c:legend>
      <c:legendPos val="r"/>
      <c:layout>
        <c:manualLayout>
          <c:xMode val="edge"/>
          <c:yMode val="edge"/>
          <c:x val="0.88437494569537412"/>
          <c:y val="0.40067334249577513"/>
          <c:w val="0.11145828426563154"/>
          <c:h val="0.2138046672032484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Ortskurve</a:t>
            </a:r>
          </a:p>
        </c:rich>
      </c:tx>
      <c:layout>
        <c:manualLayout>
          <c:xMode val="edge"/>
          <c:yMode val="edge"/>
          <c:x val="0.45833333333333331"/>
          <c:y val="2.0202020202020204E-2"/>
        </c:manualLayout>
      </c:layout>
      <c:overlay val="0"/>
      <c:spPr>
        <a:noFill/>
        <a:ln w="25400">
          <a:noFill/>
        </a:ln>
      </c:spPr>
    </c:title>
    <c:autoTitleDeleted val="0"/>
    <c:plotArea>
      <c:layout>
        <c:manualLayout>
          <c:layoutTarget val="inner"/>
          <c:xMode val="edge"/>
          <c:yMode val="edge"/>
          <c:x val="6.9791666666666669E-2"/>
          <c:y val="0.12457912457912458"/>
          <c:w val="0.80312499999999998"/>
          <c:h val="0.765993265993266"/>
        </c:manualLayout>
      </c:layout>
      <c:scatterChart>
        <c:scatterStyle val="lineMarker"/>
        <c:varyColors val="0"/>
        <c:ser>
          <c:idx val="0"/>
          <c:order val="0"/>
          <c:tx>
            <c:strRef>
              <c:f>'Basis für Darstellungen'!$B$6</c:f>
              <c:strCache>
                <c:ptCount val="1"/>
                <c:pt idx="0">
                  <c:v>Jahr 1991</c:v>
                </c:pt>
              </c:strCache>
            </c:strRef>
          </c:tx>
          <c:spPr>
            <a:ln w="12700">
              <a:solidFill>
                <a:srgbClr val="000080"/>
              </a:solidFill>
              <a:prstDash val="solid"/>
              <a:tailEnd type="triangle" w="med" len="lg"/>
            </a:ln>
          </c:spPr>
          <c:marker>
            <c:symbol val="none"/>
          </c:marker>
          <c:xVal>
            <c:numRef>
              <c:f>('Basis für Darstellungen'!$L$6,'Basis für Darstellungen'!$N$6)</c:f>
              <c:numCache>
                <c:formatCode>General</c:formatCode>
                <c:ptCount val="2"/>
                <c:pt idx="0">
                  <c:v>0</c:v>
                </c:pt>
                <c:pt idx="1">
                  <c:v>725.16</c:v>
                </c:pt>
              </c:numCache>
            </c:numRef>
          </c:xVal>
          <c:yVal>
            <c:numRef>
              <c:f>('Basis für Darstellungen'!$M$6,'Basis für Darstellungen'!$O$6)</c:f>
              <c:numCache>
                <c:formatCode>General</c:formatCode>
                <c:ptCount val="2"/>
                <c:pt idx="0">
                  <c:v>0</c:v>
                </c:pt>
                <c:pt idx="1">
                  <c:v>258.92658109973968</c:v>
                </c:pt>
              </c:numCache>
            </c:numRef>
          </c:yVal>
          <c:smooth val="0"/>
        </c:ser>
        <c:ser>
          <c:idx val="1"/>
          <c:order val="1"/>
          <c:tx>
            <c:strRef>
              <c:f>'Basis für Darstellungen'!$B$7</c:f>
              <c:strCache>
                <c:ptCount val="1"/>
                <c:pt idx="0">
                  <c:v>Jahr 1992</c:v>
                </c:pt>
              </c:strCache>
            </c:strRef>
          </c:tx>
          <c:spPr>
            <a:ln w="12700">
              <a:solidFill>
                <a:srgbClr val="FF00FF"/>
              </a:solidFill>
              <a:prstDash val="solid"/>
              <a:tailEnd type="triangle" w="med" len="lg"/>
            </a:ln>
          </c:spPr>
          <c:marker>
            <c:symbol val="none"/>
          </c:marker>
          <c:xVal>
            <c:numRef>
              <c:f>('Basis für Darstellungen'!$L$7,'Basis für Darstellungen'!$N$7)</c:f>
              <c:numCache>
                <c:formatCode>General</c:formatCode>
                <c:ptCount val="2"/>
                <c:pt idx="0">
                  <c:v>725.16</c:v>
                </c:pt>
                <c:pt idx="1">
                  <c:v>745.19</c:v>
                </c:pt>
              </c:numCache>
            </c:numRef>
          </c:xVal>
          <c:yVal>
            <c:numRef>
              <c:f>('Basis für Darstellungen'!$M$7,'Basis für Darstellungen'!$O$7)</c:f>
              <c:numCache>
                <c:formatCode>General</c:formatCode>
                <c:ptCount val="2"/>
                <c:pt idx="0">
                  <c:v>258.92658109973968</c:v>
                </c:pt>
                <c:pt idx="1">
                  <c:v>408.89101714270987</c:v>
                </c:pt>
              </c:numCache>
            </c:numRef>
          </c:yVal>
          <c:smooth val="0"/>
        </c:ser>
        <c:ser>
          <c:idx val="2"/>
          <c:order val="2"/>
          <c:tx>
            <c:strRef>
              <c:f>'Basis für Darstellungen'!$B$8</c:f>
              <c:strCache>
                <c:ptCount val="1"/>
                <c:pt idx="0">
                  <c:v>Jahr 1993</c:v>
                </c:pt>
              </c:strCache>
            </c:strRef>
          </c:tx>
          <c:spPr>
            <a:ln w="12700">
              <a:solidFill>
                <a:srgbClr val="FFFF00"/>
              </a:solidFill>
              <a:prstDash val="solid"/>
              <a:tailEnd type="triangle" w="med" len="lg"/>
            </a:ln>
          </c:spPr>
          <c:marker>
            <c:symbol val="none"/>
          </c:marker>
          <c:xVal>
            <c:numRef>
              <c:f>('Basis für Darstellungen'!$L$8,'Basis für Darstellungen'!$N$8)</c:f>
              <c:numCache>
                <c:formatCode>General</c:formatCode>
                <c:ptCount val="2"/>
                <c:pt idx="0">
                  <c:v>745.19</c:v>
                </c:pt>
                <c:pt idx="1">
                  <c:v>603.46</c:v>
                </c:pt>
              </c:numCache>
            </c:numRef>
          </c:xVal>
          <c:yVal>
            <c:numRef>
              <c:f>('Basis für Darstellungen'!$M$8,'Basis für Darstellungen'!$O$8)</c:f>
              <c:numCache>
                <c:formatCode>General</c:formatCode>
                <c:ptCount val="2"/>
                <c:pt idx="0">
                  <c:v>408.89101714270987</c:v>
                </c:pt>
                <c:pt idx="1">
                  <c:v>408.99514471445741</c:v>
                </c:pt>
              </c:numCache>
            </c:numRef>
          </c:yVal>
          <c:smooth val="0"/>
        </c:ser>
        <c:ser>
          <c:idx val="3"/>
          <c:order val="3"/>
          <c:tx>
            <c:strRef>
              <c:f>'Basis für Darstellungen'!$B$9</c:f>
              <c:strCache>
                <c:ptCount val="1"/>
                <c:pt idx="0">
                  <c:v>Jahr 1994</c:v>
                </c:pt>
              </c:strCache>
            </c:strRef>
          </c:tx>
          <c:spPr>
            <a:ln w="12700">
              <a:solidFill>
                <a:srgbClr val="00FFFF"/>
              </a:solidFill>
              <a:prstDash val="solid"/>
              <a:tailEnd type="triangle" w="med" len="lg"/>
            </a:ln>
          </c:spPr>
          <c:marker>
            <c:symbol val="none"/>
          </c:marker>
          <c:xVal>
            <c:numRef>
              <c:f>('Basis für Darstellungen'!$L$9,'Basis für Darstellungen'!$N$9)</c:f>
              <c:numCache>
                <c:formatCode>General</c:formatCode>
                <c:ptCount val="2"/>
                <c:pt idx="0">
                  <c:v>603.46</c:v>
                </c:pt>
                <c:pt idx="1">
                  <c:v>646.65</c:v>
                </c:pt>
              </c:numCache>
            </c:numRef>
          </c:xVal>
          <c:yVal>
            <c:numRef>
              <c:f>('Basis für Darstellungen'!$M$9,'Basis für Darstellungen'!$O$9)</c:f>
              <c:numCache>
                <c:formatCode>General</c:formatCode>
                <c:ptCount val="2"/>
                <c:pt idx="0">
                  <c:v>408.99514471445741</c:v>
                </c:pt>
                <c:pt idx="1">
                  <c:v>408.74047695328636</c:v>
                </c:pt>
              </c:numCache>
            </c:numRef>
          </c:yVal>
          <c:smooth val="0"/>
        </c:ser>
        <c:ser>
          <c:idx val="4"/>
          <c:order val="4"/>
          <c:tx>
            <c:strRef>
              <c:f>'Basis für Darstellungen'!$B$10</c:f>
              <c:strCache>
                <c:ptCount val="1"/>
                <c:pt idx="0">
                  <c:v>Jahr 1995</c:v>
                </c:pt>
              </c:strCache>
            </c:strRef>
          </c:tx>
          <c:spPr>
            <a:ln w="12700">
              <a:solidFill>
                <a:srgbClr val="800080"/>
              </a:solidFill>
              <a:prstDash val="solid"/>
              <a:tailEnd type="triangle" w="med" len="lg"/>
            </a:ln>
          </c:spPr>
          <c:marker>
            <c:symbol val="none"/>
          </c:marker>
          <c:xVal>
            <c:numRef>
              <c:f>('Basis für Darstellungen'!$L$10,'Basis für Darstellungen'!$N$10)</c:f>
              <c:numCache>
                <c:formatCode>General</c:formatCode>
                <c:ptCount val="2"/>
                <c:pt idx="0">
                  <c:v>646.65</c:v>
                </c:pt>
                <c:pt idx="1">
                  <c:v>600</c:v>
                </c:pt>
              </c:numCache>
            </c:numRef>
          </c:xVal>
          <c:yVal>
            <c:numRef>
              <c:f>('Basis für Darstellungen'!$M$10,'Basis für Darstellungen'!$O$10)</c:f>
              <c:numCache>
                <c:formatCode>General</c:formatCode>
                <c:ptCount val="2"/>
                <c:pt idx="0">
                  <c:v>408.74047695328636</c:v>
                </c:pt>
                <c:pt idx="1">
                  <c:v>558.92754449928486</c:v>
                </c:pt>
              </c:numCache>
            </c:numRef>
          </c:yVal>
          <c:smooth val="0"/>
        </c:ser>
        <c:dLbls>
          <c:showLegendKey val="0"/>
          <c:showVal val="0"/>
          <c:showCatName val="0"/>
          <c:showSerName val="0"/>
          <c:showPercent val="0"/>
          <c:showBubbleSize val="0"/>
        </c:dLbls>
        <c:axId val="118203136"/>
        <c:axId val="118205056"/>
      </c:scatterChart>
      <c:valAx>
        <c:axId val="1182031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materielle Wertachse</a:t>
                </a:r>
              </a:p>
            </c:rich>
          </c:tx>
          <c:layout>
            <c:manualLayout>
              <c:xMode val="edge"/>
              <c:yMode val="edge"/>
              <c:x val="0.39791666666666664"/>
              <c:y val="0.94276094276094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8205056"/>
        <c:crosses val="autoZero"/>
        <c:crossBetween val="midCat"/>
      </c:valAx>
      <c:valAx>
        <c:axId val="11820505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immaterielle Wertachse</a:t>
                </a:r>
              </a:p>
            </c:rich>
          </c:tx>
          <c:layout>
            <c:manualLayout>
              <c:xMode val="edge"/>
              <c:yMode val="edge"/>
              <c:x val="1.1458333333333333E-2"/>
              <c:y val="0.375420875420875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8203136"/>
        <c:crosses val="autoZero"/>
        <c:crossBetween val="midCat"/>
      </c:valAx>
      <c:spPr>
        <a:solidFill>
          <a:srgbClr val="C0C0C0"/>
        </a:solidFill>
        <a:ln w="12700">
          <a:solidFill>
            <a:srgbClr val="808080"/>
          </a:solidFill>
          <a:prstDash val="solid"/>
        </a:ln>
      </c:spPr>
    </c:plotArea>
    <c:legend>
      <c:legendPos val="r"/>
      <c:layout>
        <c:manualLayout>
          <c:xMode val="edge"/>
          <c:yMode val="edge"/>
          <c:x val="0.89687499999999998"/>
          <c:y val="0.41919191919191917"/>
          <c:w val="9.895833333333337E-2"/>
          <c:h val="0.1784511784511784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Parallelvektoren mit SPE</a:t>
            </a:r>
          </a:p>
        </c:rich>
      </c:tx>
      <c:layout>
        <c:manualLayout>
          <c:xMode val="edge"/>
          <c:yMode val="edge"/>
          <c:x val="0.4"/>
          <c:y val="2.0202020202020204E-2"/>
        </c:manualLayout>
      </c:layout>
      <c:overlay val="0"/>
      <c:spPr>
        <a:noFill/>
        <a:ln w="25400">
          <a:noFill/>
        </a:ln>
      </c:spPr>
    </c:title>
    <c:autoTitleDeleted val="0"/>
    <c:plotArea>
      <c:layout>
        <c:manualLayout>
          <c:layoutTarget val="inner"/>
          <c:xMode val="edge"/>
          <c:yMode val="edge"/>
          <c:x val="6.9791666666666669E-2"/>
          <c:y val="0.12457912457912458"/>
          <c:w val="0.80312499999999998"/>
          <c:h val="0.765993265993266"/>
        </c:manualLayout>
      </c:layout>
      <c:scatterChart>
        <c:scatterStyle val="lineMarker"/>
        <c:varyColors val="0"/>
        <c:ser>
          <c:idx val="0"/>
          <c:order val="0"/>
          <c:tx>
            <c:strRef>
              <c:f>'Basis für Darstellungen'!$B$6</c:f>
              <c:strCache>
                <c:ptCount val="1"/>
                <c:pt idx="0">
                  <c:v>Jahr 1991</c:v>
                </c:pt>
              </c:strCache>
            </c:strRef>
          </c:tx>
          <c:spPr>
            <a:ln w="12700">
              <a:solidFill>
                <a:srgbClr val="000080"/>
              </a:solidFill>
              <a:prstDash val="solid"/>
              <a:tailEnd type="triangle" w="med" len="lg"/>
            </a:ln>
          </c:spPr>
          <c:marker>
            <c:symbol val="none"/>
          </c:marker>
          <c:xVal>
            <c:numRef>
              <c:f>('Basis für Darstellungen'!$Q$6,'Basis für Darstellungen'!$S$6)</c:f>
              <c:numCache>
                <c:formatCode>General</c:formatCode>
                <c:ptCount val="2"/>
                <c:pt idx="0">
                  <c:v>0</c:v>
                </c:pt>
                <c:pt idx="1">
                  <c:v>725.16</c:v>
                </c:pt>
              </c:numCache>
            </c:numRef>
          </c:xVal>
          <c:yVal>
            <c:numRef>
              <c:f>('Basis für Darstellungen'!$R$6,'Basis für Darstellungen'!$T$6)</c:f>
              <c:numCache>
                <c:formatCode>General</c:formatCode>
                <c:ptCount val="2"/>
                <c:pt idx="0">
                  <c:v>0</c:v>
                </c:pt>
                <c:pt idx="1">
                  <c:v>258.92658109973968</c:v>
                </c:pt>
              </c:numCache>
            </c:numRef>
          </c:yVal>
          <c:smooth val="0"/>
        </c:ser>
        <c:ser>
          <c:idx val="1"/>
          <c:order val="1"/>
          <c:tx>
            <c:strRef>
              <c:f>'Basis für Darstellungen'!$B$7</c:f>
              <c:strCache>
                <c:ptCount val="1"/>
                <c:pt idx="0">
                  <c:v>Jahr 1992</c:v>
                </c:pt>
              </c:strCache>
            </c:strRef>
          </c:tx>
          <c:spPr>
            <a:ln w="12700">
              <a:solidFill>
                <a:srgbClr val="FF00FF"/>
              </a:solidFill>
              <a:prstDash val="solid"/>
              <a:tailEnd type="triangle" w="med" len="lg"/>
            </a:ln>
          </c:spPr>
          <c:marker>
            <c:symbol val="none"/>
          </c:marker>
          <c:xVal>
            <c:numRef>
              <c:f>('Basis für Darstellungen'!$Q$7,'Basis für Darstellungen'!$S$7)</c:f>
              <c:numCache>
                <c:formatCode>General</c:formatCode>
                <c:ptCount val="2"/>
                <c:pt idx="0">
                  <c:v>0</c:v>
                </c:pt>
                <c:pt idx="1">
                  <c:v>745.19</c:v>
                </c:pt>
              </c:numCache>
            </c:numRef>
          </c:xVal>
          <c:yVal>
            <c:numRef>
              <c:f>('Basis für Darstellungen'!$R$7,'Basis für Darstellungen'!$T$7)</c:f>
              <c:numCache>
                <c:formatCode>General</c:formatCode>
                <c:ptCount val="2"/>
                <c:pt idx="0">
                  <c:v>142.81249796112922</c:v>
                </c:pt>
                <c:pt idx="1">
                  <c:v>408.89101714270987</c:v>
                </c:pt>
              </c:numCache>
            </c:numRef>
          </c:yVal>
          <c:smooth val="0"/>
        </c:ser>
        <c:ser>
          <c:idx val="2"/>
          <c:order val="2"/>
          <c:tx>
            <c:strRef>
              <c:f>'Basis für Darstellungen'!$B$8</c:f>
              <c:strCache>
                <c:ptCount val="1"/>
                <c:pt idx="0">
                  <c:v>Jahr 1993</c:v>
                </c:pt>
              </c:strCache>
            </c:strRef>
          </c:tx>
          <c:spPr>
            <a:ln w="12700">
              <a:solidFill>
                <a:srgbClr val="FFFF00"/>
              </a:solidFill>
              <a:prstDash val="solid"/>
              <a:tailEnd type="triangle" w="med" len="lg"/>
            </a:ln>
          </c:spPr>
          <c:marker>
            <c:symbol val="none"/>
          </c:marker>
          <c:xVal>
            <c:numRef>
              <c:f>('Basis für Darstellungen'!$Q$8,'Basis für Darstellungen'!$S$8)</c:f>
              <c:numCache>
                <c:formatCode>General</c:formatCode>
                <c:ptCount val="2"/>
                <c:pt idx="0">
                  <c:v>0</c:v>
                </c:pt>
                <c:pt idx="1">
                  <c:v>603.46</c:v>
                </c:pt>
              </c:numCache>
            </c:numRef>
          </c:xVal>
          <c:yVal>
            <c:numRef>
              <c:f>('Basis für Darstellungen'!$R$8,'Basis für Darstellungen'!$T$8)</c:f>
              <c:numCache>
                <c:formatCode>General</c:formatCode>
                <c:ptCount val="2"/>
                <c:pt idx="0">
                  <c:v>193.5229253001917</c:v>
                </c:pt>
                <c:pt idx="1">
                  <c:v>408.99514471445741</c:v>
                </c:pt>
              </c:numCache>
            </c:numRef>
          </c:yVal>
          <c:smooth val="0"/>
        </c:ser>
        <c:ser>
          <c:idx val="3"/>
          <c:order val="3"/>
          <c:tx>
            <c:strRef>
              <c:f>'Basis für Darstellungen'!$B$9</c:f>
              <c:strCache>
                <c:ptCount val="1"/>
                <c:pt idx="0">
                  <c:v>Jahr 1994</c:v>
                </c:pt>
              </c:strCache>
            </c:strRef>
          </c:tx>
          <c:spPr>
            <a:ln w="12700">
              <a:solidFill>
                <a:srgbClr val="00FFFF"/>
              </a:solidFill>
              <a:prstDash val="solid"/>
              <a:tailEnd type="triangle" w="med" len="lg"/>
            </a:ln>
          </c:spPr>
          <c:marker>
            <c:symbol val="none"/>
          </c:marker>
          <c:xVal>
            <c:numRef>
              <c:f>('Basis für Darstellungen'!$Q$9,'Basis für Darstellungen'!$S$9)</c:f>
              <c:numCache>
                <c:formatCode>General</c:formatCode>
                <c:ptCount val="2"/>
                <c:pt idx="0">
                  <c:v>0</c:v>
                </c:pt>
                <c:pt idx="1">
                  <c:v>646.65</c:v>
                </c:pt>
              </c:numCache>
            </c:numRef>
          </c:xVal>
          <c:yVal>
            <c:numRef>
              <c:f>('Basis für Darstellungen'!$R$9,'Basis für Darstellungen'!$T$9)</c:f>
              <c:numCache>
                <c:formatCode>General</c:formatCode>
                <c:ptCount val="2"/>
                <c:pt idx="0">
                  <c:v>177.84677946839105</c:v>
                </c:pt>
                <c:pt idx="1">
                  <c:v>408.74047695328636</c:v>
                </c:pt>
              </c:numCache>
            </c:numRef>
          </c:yVal>
          <c:smooth val="0"/>
        </c:ser>
        <c:ser>
          <c:idx val="4"/>
          <c:order val="4"/>
          <c:tx>
            <c:strRef>
              <c:f>'Basis für Darstellungen'!$B$10</c:f>
              <c:strCache>
                <c:ptCount val="1"/>
                <c:pt idx="0">
                  <c:v>Jahr 1995</c:v>
                </c:pt>
              </c:strCache>
            </c:strRef>
          </c:tx>
          <c:spPr>
            <a:ln w="12700">
              <a:solidFill>
                <a:srgbClr val="800080"/>
              </a:solidFill>
              <a:prstDash val="solid"/>
              <a:tailEnd type="triangle" w="med" len="lg"/>
            </a:ln>
          </c:spPr>
          <c:marker>
            <c:symbol val="none"/>
          </c:marker>
          <c:xVal>
            <c:numRef>
              <c:f>('Basis für Darstellungen'!$Q$10,'Basis für Darstellungen'!$S$10)</c:f>
              <c:numCache>
                <c:formatCode>General</c:formatCode>
                <c:ptCount val="2"/>
                <c:pt idx="0">
                  <c:v>0</c:v>
                </c:pt>
                <c:pt idx="1">
                  <c:v>600</c:v>
                </c:pt>
              </c:numCache>
            </c:numRef>
          </c:xVal>
          <c:yVal>
            <c:numRef>
              <c:f>('Basis für Darstellungen'!$R$10,'Basis für Darstellungen'!$T$10)</c:f>
              <c:numCache>
                <c:formatCode>General</c:formatCode>
                <c:ptCount val="2"/>
                <c:pt idx="0">
                  <c:v>344.69075722496774</c:v>
                </c:pt>
                <c:pt idx="1">
                  <c:v>558.92754449928486</c:v>
                </c:pt>
              </c:numCache>
            </c:numRef>
          </c:yVal>
          <c:smooth val="0"/>
        </c:ser>
        <c:dLbls>
          <c:showLegendKey val="0"/>
          <c:showVal val="0"/>
          <c:showCatName val="0"/>
          <c:showSerName val="0"/>
          <c:showPercent val="0"/>
          <c:showBubbleSize val="0"/>
        </c:dLbls>
        <c:axId val="121938304"/>
        <c:axId val="121940608"/>
      </c:scatterChart>
      <c:valAx>
        <c:axId val="1219383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materielle Wertachse</a:t>
                </a:r>
              </a:p>
            </c:rich>
          </c:tx>
          <c:layout>
            <c:manualLayout>
              <c:xMode val="edge"/>
              <c:yMode val="edge"/>
              <c:x val="0.39791666666666664"/>
              <c:y val="0.94276094276094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1940608"/>
        <c:crosses val="autoZero"/>
        <c:crossBetween val="midCat"/>
      </c:valAx>
      <c:valAx>
        <c:axId val="12194060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immaterielle Wertachse</a:t>
                </a:r>
              </a:p>
            </c:rich>
          </c:tx>
          <c:layout>
            <c:manualLayout>
              <c:xMode val="edge"/>
              <c:yMode val="edge"/>
              <c:x val="1.1458333333333333E-2"/>
              <c:y val="0.375420875420875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1938304"/>
        <c:crosses val="autoZero"/>
        <c:crossBetween val="midCat"/>
      </c:valAx>
      <c:spPr>
        <a:solidFill>
          <a:srgbClr val="C0C0C0"/>
        </a:solidFill>
        <a:ln w="12700">
          <a:solidFill>
            <a:srgbClr val="808080"/>
          </a:solidFill>
          <a:prstDash val="solid"/>
        </a:ln>
      </c:spPr>
    </c:plotArea>
    <c:legend>
      <c:legendPos val="r"/>
      <c:layout>
        <c:manualLayout>
          <c:xMode val="edge"/>
          <c:yMode val="edge"/>
          <c:x val="0.89687499999999998"/>
          <c:y val="0.41919191919191917"/>
          <c:w val="9.895833333333337E-2"/>
          <c:h val="0.1784511784511784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zoomScale="66" workbookViewId="0"/>
  </sheetViews>
  <pageMargins left="0.78740157499999996" right="0.78740157499999996" top="0.984251969" bottom="0.984251969" header="0.4921259845" footer="0.4921259845"/>
  <pageSetup paperSize="9" orientation="landscape" horizontalDpi="300" verticalDpi="300" r:id="rId1"/>
  <headerFooter alignWithMargins="0">
    <oddFooter>&amp;L&amp;F&amp;A</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50" workbookViewId="0"/>
  </sheetViews>
  <pageMargins left="0.78740157499999996" right="0.78740157499999996" top="0.984251969" bottom="0.984251969" header="0.4921259845" footer="0.4921259845"/>
  <pageSetup paperSize="9" orientation="landscape" horizontalDpi="300" verticalDpi="300" r:id="rId1"/>
  <headerFooter alignWithMargins="0">
    <oddFooter>&amp;L&amp;F&amp;A</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50" workbookViewId="0"/>
  </sheetViews>
  <pageMargins left="0.78740157499999996" right="0.78740157499999996" top="0.984251969" bottom="0.984251969" header="0.4921259845" footer="0.4921259845"/>
  <pageSetup paperSize="9" orientation="landscape" horizontalDpi="300" verticalDpi="300" r:id="rId1"/>
  <headerFooter alignWithMargins="0">
    <oddFooter>&amp;L&amp;F&amp;A</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66" workbookViewId="0"/>
  </sheetViews>
  <pageMargins left="0.78740157499999996" right="0.78740157499999996" top="0.984251969" bottom="0.984251969" header="0.4921259845" footer="0.4921259845"/>
  <pageSetup paperSize="9" orientation="landscape" horizontalDpi="300" verticalDpi="300" r:id="rId1"/>
  <headerFooter alignWithMargins="0">
    <oddFooter>&amp;L&amp;F&amp;A</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66" workbookViewId="0"/>
  </sheetViews>
  <pageMargins left="0.78740157499999996" right="0.78740157499999996" top="0.984251969" bottom="0.984251969" header="0.4921259845" footer="0.4921259845"/>
  <pageSetup paperSize="9" orientation="landscape" horizontalDpi="300" verticalDpi="300" r:id="rId1"/>
  <headerFooter alignWithMargins="0">
    <oddFooter>&amp;L&amp;F&amp;A</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66" workbookViewId="0"/>
  </sheetViews>
  <pageMargins left="0.78740157499999996" right="0.78740157499999996" top="0.984251969" bottom="0.984251969" header="0.4921259845" footer="0.4921259845"/>
  <pageSetup paperSize="9" orientation="landscape" horizontalDpi="300" verticalDpi="300" r:id="rId1"/>
  <headerFooter alignWithMargins="0">
    <oddFooter>&amp;L&amp;F&amp;A</oddFooter>
  </headerFooter>
  <drawing r:id="rId2"/>
</chartsheet>
</file>

<file path=xl/chartsheets/sheet7.xml><?xml version="1.0" encoding="utf-8"?>
<chartsheet xmlns="http://schemas.openxmlformats.org/spreadsheetml/2006/main" xmlns:r="http://schemas.openxmlformats.org/officeDocument/2006/relationships">
  <sheetPr/>
  <sheetViews>
    <sheetView zoomScale="66" workbookViewId="0"/>
  </sheetViews>
  <pageMargins left="0.78740157499999996" right="0.78740157499999996" top="0.984251969" bottom="0.984251969" header="0.4921259845" footer="0.4921259845"/>
  <pageSetup paperSize="9" orientation="landscape" horizontalDpi="300" verticalDpi="300" r:id="rId1"/>
  <headerFooter alignWithMargins="0">
    <oddFooter>&amp;L&amp;F&amp;A</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149773" cy="567170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24950" cy="56388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24950" cy="56388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49773" cy="567170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149773" cy="567170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149773" cy="567170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149773" cy="567170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eter.bretscher@bengi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75" zoomScaleNormal="75" workbookViewId="0"/>
  </sheetViews>
  <sheetFormatPr baseColWidth="10" defaultRowHeight="12.75" x14ac:dyDescent="0.2"/>
  <cols>
    <col min="1" max="1" width="3.5703125" customWidth="1"/>
    <col min="2" max="2" width="13.42578125" customWidth="1"/>
    <col min="3" max="3" width="22.42578125" customWidth="1"/>
    <col min="6" max="6" width="12.7109375" customWidth="1"/>
    <col min="7" max="7" width="12.140625" customWidth="1"/>
    <col min="8" max="8" width="12.7109375" customWidth="1"/>
    <col min="9" max="9" width="2" customWidth="1"/>
    <col min="10" max="10" width="23.28515625" customWidth="1"/>
  </cols>
  <sheetData>
    <row r="1" spans="1:10" ht="24" customHeight="1" x14ac:dyDescent="0.25">
      <c r="A1" s="13" t="s">
        <v>34</v>
      </c>
    </row>
    <row r="3" spans="1:10" ht="36.75" customHeight="1" x14ac:dyDescent="0.2">
      <c r="B3" s="43" t="s">
        <v>32</v>
      </c>
      <c r="C3" s="43"/>
      <c r="D3" s="43"/>
      <c r="E3" s="43"/>
      <c r="F3" s="43"/>
      <c r="G3" s="43"/>
      <c r="H3" s="43"/>
      <c r="I3" s="43"/>
      <c r="J3" s="43"/>
    </row>
    <row r="4" spans="1:10" ht="62.25" customHeight="1" x14ac:dyDescent="0.2">
      <c r="B4" s="43" t="s">
        <v>33</v>
      </c>
      <c r="C4" s="43"/>
      <c r="D4" s="43"/>
      <c r="E4" s="43"/>
      <c r="F4" s="43"/>
      <c r="G4" s="43"/>
      <c r="H4" s="43"/>
      <c r="I4" s="43"/>
      <c r="J4" s="43"/>
    </row>
    <row r="5" spans="1:10" ht="47.25" customHeight="1" x14ac:dyDescent="0.2">
      <c r="B5" s="43" t="s">
        <v>29</v>
      </c>
      <c r="C5" s="43"/>
      <c r="D5" s="43"/>
      <c r="E5" s="43"/>
      <c r="F5" s="43"/>
      <c r="G5" s="43"/>
      <c r="H5" s="43"/>
      <c r="I5" s="43"/>
      <c r="J5" s="43"/>
    </row>
    <row r="6" spans="1:10" ht="38.25" customHeight="1" x14ac:dyDescent="0.2">
      <c r="B6" s="43" t="s">
        <v>28</v>
      </c>
      <c r="C6" s="43"/>
      <c r="D6" s="43"/>
      <c r="E6" s="43"/>
      <c r="F6" s="43"/>
      <c r="G6" s="43"/>
      <c r="H6" s="43"/>
      <c r="I6" s="43"/>
      <c r="J6" s="43"/>
    </row>
    <row r="7" spans="1:10" ht="7.5" customHeight="1" x14ac:dyDescent="0.2"/>
    <row r="8" spans="1:10" ht="54.75" customHeight="1" x14ac:dyDescent="0.2">
      <c r="B8" s="45" t="s">
        <v>37</v>
      </c>
      <c r="C8" s="45"/>
      <c r="D8" s="45"/>
      <c r="E8" s="45"/>
      <c r="F8" s="45"/>
      <c r="G8" s="45"/>
      <c r="H8" s="45"/>
      <c r="I8" s="45"/>
      <c r="J8" s="45"/>
    </row>
    <row r="10" spans="1:10" ht="13.5" thickBot="1" x14ac:dyDescent="0.25"/>
    <row r="11" spans="1:10" ht="39" thickTop="1" x14ac:dyDescent="0.2">
      <c r="B11" s="19"/>
      <c r="C11" s="23" t="s">
        <v>13</v>
      </c>
      <c r="D11" s="24" t="s">
        <v>41</v>
      </c>
      <c r="E11" s="24" t="s">
        <v>42</v>
      </c>
      <c r="F11" s="24" t="s">
        <v>24</v>
      </c>
      <c r="G11" s="30" t="s">
        <v>36</v>
      </c>
      <c r="H11" s="25" t="s">
        <v>25</v>
      </c>
    </row>
    <row r="12" spans="1:10" ht="5.25" customHeight="1" x14ac:dyDescent="0.2">
      <c r="B12" s="20"/>
      <c r="C12" s="26"/>
      <c r="D12" s="26"/>
      <c r="E12" s="26"/>
      <c r="F12" s="26"/>
      <c r="G12" s="31"/>
      <c r="H12" s="27"/>
    </row>
    <row r="13" spans="1:10" x14ac:dyDescent="0.2">
      <c r="B13" s="21" t="s">
        <v>14</v>
      </c>
      <c r="C13" s="28" t="s">
        <v>19</v>
      </c>
      <c r="D13" s="28">
        <v>725.16</v>
      </c>
      <c r="E13" s="28">
        <v>770</v>
      </c>
      <c r="F13" s="15">
        <f>+'Basis für Darstellungen'!E6</f>
        <v>258.92658109973968</v>
      </c>
      <c r="G13" s="32">
        <f>ATAN(F13/D13)*180/PI()</f>
        <v>19.649680293367009</v>
      </c>
      <c r="H13" s="16">
        <f>+'Basis für Darstellungen'!E19</f>
        <v>44.840000000000032</v>
      </c>
    </row>
    <row r="14" spans="1:10" x14ac:dyDescent="0.2">
      <c r="B14" s="21" t="s">
        <v>15</v>
      </c>
      <c r="C14" s="28" t="s">
        <v>20</v>
      </c>
      <c r="D14" s="28">
        <v>745.19</v>
      </c>
      <c r="E14" s="28">
        <v>850</v>
      </c>
      <c r="F14" s="15">
        <f>+'Basis für Darstellungen'!E7</f>
        <v>408.89101714270987</v>
      </c>
      <c r="G14" s="32">
        <f>ATAN(F14/D14)*180/PI()</f>
        <v>28.753887632319962</v>
      </c>
      <c r="H14" s="16">
        <f>+'Basis für Darstellungen'!E18</f>
        <v>104.80999999999995</v>
      </c>
    </row>
    <row r="15" spans="1:10" x14ac:dyDescent="0.2">
      <c r="B15" s="21" t="s">
        <v>16</v>
      </c>
      <c r="C15" s="28" t="s">
        <v>21</v>
      </c>
      <c r="D15" s="28">
        <v>603.46</v>
      </c>
      <c r="E15" s="28">
        <v>729</v>
      </c>
      <c r="F15" s="15">
        <f>+'Basis für Darstellungen'!E8</f>
        <v>408.99514471445741</v>
      </c>
      <c r="G15" s="32">
        <f>ATAN(F15/D15)*180/PI()</f>
        <v>34.127464935901273</v>
      </c>
      <c r="H15" s="16">
        <f>+'Basis für Darstellungen'!E17</f>
        <v>125.53999999999996</v>
      </c>
    </row>
    <row r="16" spans="1:10" x14ac:dyDescent="0.2">
      <c r="B16" s="21" t="s">
        <v>17</v>
      </c>
      <c r="C16" s="28" t="s">
        <v>22</v>
      </c>
      <c r="D16" s="28">
        <v>646.65</v>
      </c>
      <c r="E16" s="28">
        <v>765</v>
      </c>
      <c r="F16" s="15">
        <f>+'Basis für Darstellungen'!E9</f>
        <v>408.74047695328636</v>
      </c>
      <c r="G16" s="32">
        <f>ATAN(F16/D16)*180/PI()</f>
        <v>32.296538146202344</v>
      </c>
      <c r="H16" s="16">
        <f>+'Basis für Darstellungen'!E16</f>
        <v>118.35000000000002</v>
      </c>
    </row>
    <row r="17" spans="2:8" ht="13.5" thickBot="1" x14ac:dyDescent="0.25">
      <c r="B17" s="22" t="s">
        <v>18</v>
      </c>
      <c r="C17" s="29" t="s">
        <v>23</v>
      </c>
      <c r="D17" s="29">
        <v>600</v>
      </c>
      <c r="E17" s="29">
        <v>820</v>
      </c>
      <c r="F17" s="17">
        <f>+'Basis für Darstellungen'!E10</f>
        <v>558.92754449928486</v>
      </c>
      <c r="G17" s="33">
        <f>ATAN(F17/D17)*180/PI()</f>
        <v>42.970283931743168</v>
      </c>
      <c r="H17" s="18">
        <f>+'Basis für Darstellungen'!E15</f>
        <v>220</v>
      </c>
    </row>
    <row r="18" spans="2:8" ht="13.5" thickTop="1" x14ac:dyDescent="0.2">
      <c r="C18" s="44" t="s">
        <v>27</v>
      </c>
      <c r="D18" s="44"/>
      <c r="E18" s="44"/>
      <c r="F18" s="46" t="s">
        <v>30</v>
      </c>
      <c r="G18" s="46"/>
      <c r="H18" s="47"/>
    </row>
    <row r="21" spans="2:8" x14ac:dyDescent="0.2">
      <c r="B21" t="s">
        <v>12</v>
      </c>
      <c r="G21" s="14" t="s">
        <v>40</v>
      </c>
    </row>
    <row r="22" spans="2:8" x14ac:dyDescent="0.2">
      <c r="B22" t="s">
        <v>26</v>
      </c>
    </row>
    <row r="23" spans="2:8" x14ac:dyDescent="0.2">
      <c r="B23" s="34">
        <v>37275</v>
      </c>
    </row>
  </sheetData>
  <mergeCells count="7">
    <mergeCell ref="B3:J3"/>
    <mergeCell ref="C18:E18"/>
    <mergeCell ref="B8:J8"/>
    <mergeCell ref="B6:J6"/>
    <mergeCell ref="B5:J5"/>
    <mergeCell ref="B4:J4"/>
    <mergeCell ref="F18:H18"/>
  </mergeCells>
  <phoneticPr fontId="0" type="noConversion"/>
  <hyperlinks>
    <hyperlink ref="G21" r:id="rId1"/>
  </hyperlinks>
  <pageMargins left="0.78740157499999996" right="0.78740157499999996" top="0.8" bottom="0.984251969" header="0.4921259845" footer="0.4921259845"/>
  <pageSetup paperSize="9" scale="96" orientation="landscape" horizontalDpi="300" verticalDpi="300" r:id="rId2"/>
  <headerFooter alignWithMargins="0">
    <oddFooter>&amp;L&amp;F &amp;A&amp;R(C)  Registered Copyright TXu</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9"/>
  <sheetViews>
    <sheetView showGridLines="0" zoomScale="75" zoomScaleNormal="75" workbookViewId="0"/>
  </sheetViews>
  <sheetFormatPr baseColWidth="10" defaultRowHeight="12.75" x14ac:dyDescent="0.2"/>
  <cols>
    <col min="1" max="1" width="3.7109375" customWidth="1"/>
    <col min="2" max="2" width="11" customWidth="1"/>
    <col min="3" max="3" width="18.7109375" customWidth="1"/>
    <col min="4" max="4" width="18.5703125" customWidth="1"/>
    <col min="5" max="5" width="11.5703125" customWidth="1"/>
    <col min="6" max="6" width="10.85546875" customWidth="1"/>
    <col min="7" max="10" width="5.7109375" customWidth="1"/>
    <col min="11" max="11" width="1.85546875" customWidth="1"/>
    <col min="12" max="15" width="5.7109375" customWidth="1"/>
    <col min="16" max="16" width="3.42578125" customWidth="1"/>
    <col min="17" max="17" width="6.42578125" customWidth="1"/>
    <col min="18" max="18" width="6.140625" customWidth="1"/>
    <col min="19" max="19" width="6.28515625" customWidth="1"/>
    <col min="20" max="20" width="7" customWidth="1"/>
    <col min="21" max="21" width="3.42578125" customWidth="1"/>
    <col min="22" max="22" width="6.140625" customWidth="1"/>
    <col min="23" max="23" width="6.85546875" customWidth="1"/>
    <col min="24" max="24" width="6.7109375" customWidth="1"/>
    <col min="25" max="25" width="6.85546875" customWidth="1"/>
  </cols>
  <sheetData>
    <row r="2" spans="2:25" x14ac:dyDescent="0.2">
      <c r="B2" s="1"/>
      <c r="C2" t="s">
        <v>31</v>
      </c>
    </row>
    <row r="3" spans="2:25" ht="30" customHeight="1" x14ac:dyDescent="0.2">
      <c r="G3" s="53" t="s">
        <v>8</v>
      </c>
      <c r="H3" s="54"/>
      <c r="I3" s="54"/>
      <c r="J3" s="55"/>
      <c r="L3" s="56" t="s">
        <v>7</v>
      </c>
      <c r="M3" s="57"/>
      <c r="N3" s="57"/>
      <c r="O3" s="58"/>
      <c r="Q3" s="56" t="s">
        <v>38</v>
      </c>
      <c r="R3" s="57"/>
      <c r="S3" s="57"/>
      <c r="T3" s="58"/>
      <c r="V3" s="56" t="s">
        <v>39</v>
      </c>
      <c r="W3" s="57"/>
      <c r="X3" s="57"/>
      <c r="Y3" s="58"/>
    </row>
    <row r="4" spans="2:25" ht="45" customHeight="1" x14ac:dyDescent="0.2">
      <c r="B4" s="35"/>
      <c r="C4" s="36" t="s">
        <v>4</v>
      </c>
      <c r="D4" s="36" t="s">
        <v>5</v>
      </c>
      <c r="E4" s="37" t="s">
        <v>6</v>
      </c>
      <c r="F4" s="35" t="s">
        <v>35</v>
      </c>
      <c r="G4" s="50" t="s">
        <v>0</v>
      </c>
      <c r="H4" s="51"/>
      <c r="I4" s="51" t="s">
        <v>1</v>
      </c>
      <c r="J4" s="52"/>
      <c r="K4" s="3"/>
      <c r="L4" s="50" t="s">
        <v>0</v>
      </c>
      <c r="M4" s="51"/>
      <c r="N4" s="51" t="s">
        <v>1</v>
      </c>
      <c r="O4" s="52"/>
      <c r="Q4" s="50" t="s">
        <v>0</v>
      </c>
      <c r="R4" s="51"/>
      <c r="S4" s="51" t="s">
        <v>1</v>
      </c>
      <c r="T4" s="52"/>
      <c r="V4" s="50" t="s">
        <v>0</v>
      </c>
      <c r="W4" s="51"/>
      <c r="X4" s="51" t="s">
        <v>1</v>
      </c>
      <c r="Y4" s="52"/>
    </row>
    <row r="5" spans="2:25" s="2" customFormat="1" x14ac:dyDescent="0.2">
      <c r="B5" s="38"/>
      <c r="C5" s="39"/>
      <c r="D5" s="39"/>
      <c r="E5" s="40"/>
      <c r="F5" s="38"/>
      <c r="G5" s="4" t="s">
        <v>2</v>
      </c>
      <c r="H5" s="5" t="s">
        <v>3</v>
      </c>
      <c r="I5" s="5" t="s">
        <v>2</v>
      </c>
      <c r="J5" s="6" t="s">
        <v>3</v>
      </c>
      <c r="L5" s="4" t="s">
        <v>2</v>
      </c>
      <c r="M5" s="5" t="s">
        <v>3</v>
      </c>
      <c r="N5" s="5" t="s">
        <v>2</v>
      </c>
      <c r="O5" s="6" t="s">
        <v>3</v>
      </c>
      <c r="Q5" s="4" t="s">
        <v>2</v>
      </c>
      <c r="R5" s="5" t="s">
        <v>3</v>
      </c>
      <c r="S5" s="5" t="s">
        <v>2</v>
      </c>
      <c r="T5" s="6" t="s">
        <v>3</v>
      </c>
      <c r="V5" s="4" t="s">
        <v>2</v>
      </c>
      <c r="W5" s="5" t="s">
        <v>3</v>
      </c>
      <c r="X5" s="5" t="s">
        <v>2</v>
      </c>
      <c r="Y5" s="6" t="s">
        <v>3</v>
      </c>
    </row>
    <row r="6" spans="2:25" x14ac:dyDescent="0.2">
      <c r="B6" s="41" t="str">
        <f>+Titelblatt!C13</f>
        <v>Jahr 1991</v>
      </c>
      <c r="C6" s="41">
        <f>+Titelblatt!D13</f>
        <v>725.16</v>
      </c>
      <c r="D6" s="41">
        <f>+Titelblatt!E13</f>
        <v>770</v>
      </c>
      <c r="E6" s="42">
        <f>SQRT($D6*$D6-$C6*$C6)</f>
        <v>258.92658109973968</v>
      </c>
      <c r="F6" s="35">
        <f>ATAN(E6/C6)*180/PI()</f>
        <v>19.649680293367009</v>
      </c>
      <c r="G6" s="7">
        <v>0</v>
      </c>
      <c r="H6" s="8">
        <v>0</v>
      </c>
      <c r="I6" s="8">
        <f>+C6</f>
        <v>725.16</v>
      </c>
      <c r="J6" s="9">
        <f>SQRT($D6*$D6-$C6*$C6)</f>
        <v>258.92658109973968</v>
      </c>
      <c r="L6" s="7">
        <v>0</v>
      </c>
      <c r="M6" s="8">
        <v>0</v>
      </c>
      <c r="N6" s="8">
        <f>+$I$6</f>
        <v>725.16</v>
      </c>
      <c r="O6" s="9">
        <f>SQRT($D6*$D6-$C6*$C6)</f>
        <v>258.92658109973968</v>
      </c>
      <c r="Q6" s="7">
        <v>0</v>
      </c>
      <c r="R6" s="8">
        <v>0</v>
      </c>
      <c r="S6" s="8">
        <f t="shared" ref="S6:T10" si="0">+I6</f>
        <v>725.16</v>
      </c>
      <c r="T6" s="9">
        <f t="shared" si="0"/>
        <v>258.92658109973968</v>
      </c>
      <c r="V6" s="7">
        <v>0</v>
      </c>
      <c r="W6" s="8">
        <v>0</v>
      </c>
      <c r="X6" s="8">
        <f>+C6</f>
        <v>725.16</v>
      </c>
      <c r="Y6" s="9">
        <f>+E6</f>
        <v>258.92658109973968</v>
      </c>
    </row>
    <row r="7" spans="2:25" x14ac:dyDescent="0.2">
      <c r="B7" s="41" t="str">
        <f>+Titelblatt!C14</f>
        <v>Jahr 1992</v>
      </c>
      <c r="C7" s="41">
        <f>+Titelblatt!D14</f>
        <v>745.19</v>
      </c>
      <c r="D7" s="41">
        <f>+Titelblatt!E14</f>
        <v>850</v>
      </c>
      <c r="E7" s="42">
        <f>SQRT($D7*$D7-$C7*$C7)</f>
        <v>408.89101714270987</v>
      </c>
      <c r="F7" s="35">
        <f>ATAN(E7/C7)*180/PI()</f>
        <v>28.753887632319962</v>
      </c>
      <c r="G7" s="7">
        <v>0</v>
      </c>
      <c r="H7" s="8">
        <v>0</v>
      </c>
      <c r="I7" s="8">
        <f>+C7</f>
        <v>745.19</v>
      </c>
      <c r="J7" s="9">
        <f>SQRT($D7*$D7-$C7*$C7)</f>
        <v>408.89101714270987</v>
      </c>
      <c r="L7" s="7">
        <f t="shared" ref="L7:M10" si="1">+N6</f>
        <v>725.16</v>
      </c>
      <c r="M7" s="8">
        <f t="shared" si="1"/>
        <v>258.92658109973968</v>
      </c>
      <c r="N7" s="8">
        <f>+I7</f>
        <v>745.19</v>
      </c>
      <c r="O7" s="9">
        <f>SQRT($D7*$D7-$C7*$C7)</f>
        <v>408.89101714270987</v>
      </c>
      <c r="Q7" s="7">
        <v>0</v>
      </c>
      <c r="R7" s="8">
        <f>+T7-$T$6*S7/$S$6</f>
        <v>142.81249796112922</v>
      </c>
      <c r="S7" s="8">
        <f t="shared" si="0"/>
        <v>745.19</v>
      </c>
      <c r="T7" s="9">
        <f t="shared" si="0"/>
        <v>408.89101714270987</v>
      </c>
      <c r="V7" s="7">
        <f t="shared" ref="V7:W10" si="2">+X6</f>
        <v>725.16</v>
      </c>
      <c r="W7" s="8">
        <f t="shared" si="2"/>
        <v>258.92658109973968</v>
      </c>
      <c r="X7" s="8">
        <f>+X6+C7</f>
        <v>1470.35</v>
      </c>
      <c r="Y7" s="9">
        <f>+Y6+E7</f>
        <v>667.81759824244955</v>
      </c>
    </row>
    <row r="8" spans="2:25" x14ac:dyDescent="0.2">
      <c r="B8" s="41" t="str">
        <f>+Titelblatt!C15</f>
        <v>Jahr 1993</v>
      </c>
      <c r="C8" s="41">
        <f>+Titelblatt!D15</f>
        <v>603.46</v>
      </c>
      <c r="D8" s="41">
        <f>+Titelblatt!E15</f>
        <v>729</v>
      </c>
      <c r="E8" s="42">
        <f>SQRT($D8*$D8-$C8*$C8)</f>
        <v>408.99514471445741</v>
      </c>
      <c r="F8" s="35">
        <f>ATAN(E8/C8)*180/PI()</f>
        <v>34.127464935901273</v>
      </c>
      <c r="G8" s="7">
        <v>0</v>
      </c>
      <c r="H8" s="8">
        <v>0</v>
      </c>
      <c r="I8" s="8">
        <f>+C8</f>
        <v>603.46</v>
      </c>
      <c r="J8" s="9">
        <f>SQRT($D8*$D8-$C8*$C8)</f>
        <v>408.99514471445741</v>
      </c>
      <c r="L8" s="7">
        <f t="shared" si="1"/>
        <v>745.19</v>
      </c>
      <c r="M8" s="8">
        <f t="shared" si="1"/>
        <v>408.89101714270987</v>
      </c>
      <c r="N8" s="8">
        <f>+I8</f>
        <v>603.46</v>
      </c>
      <c r="O8" s="9">
        <f>SQRT($D8*$D8-$C8*$C8)</f>
        <v>408.99514471445741</v>
      </c>
      <c r="Q8" s="7">
        <v>0</v>
      </c>
      <c r="R8" s="8">
        <f>+T8-$T$6*S8/$S$6</f>
        <v>193.5229253001917</v>
      </c>
      <c r="S8" s="8">
        <f t="shared" si="0"/>
        <v>603.46</v>
      </c>
      <c r="T8" s="9">
        <f t="shared" si="0"/>
        <v>408.99514471445741</v>
      </c>
      <c r="V8" s="7">
        <f t="shared" si="2"/>
        <v>1470.35</v>
      </c>
      <c r="W8" s="8">
        <f t="shared" si="2"/>
        <v>667.81759824244955</v>
      </c>
      <c r="X8" s="8">
        <f>+X7+C8</f>
        <v>2073.81</v>
      </c>
      <c r="Y8" s="9">
        <f>+Y7+E8</f>
        <v>1076.812742956907</v>
      </c>
    </row>
    <row r="9" spans="2:25" x14ac:dyDescent="0.2">
      <c r="B9" s="41" t="str">
        <f>+Titelblatt!C16</f>
        <v>Jahr 1994</v>
      </c>
      <c r="C9" s="41">
        <f>+Titelblatt!D16</f>
        <v>646.65</v>
      </c>
      <c r="D9" s="41">
        <f>+Titelblatt!E16</f>
        <v>765</v>
      </c>
      <c r="E9" s="42">
        <f>SQRT($D9*$D9-$C9*$C9)</f>
        <v>408.74047695328636</v>
      </c>
      <c r="F9" s="35">
        <f>ATAN(E9/C9)*180/PI()</f>
        <v>32.296538146202344</v>
      </c>
      <c r="G9" s="7">
        <v>0</v>
      </c>
      <c r="H9" s="8">
        <v>0</v>
      </c>
      <c r="I9" s="8">
        <f>+C9</f>
        <v>646.65</v>
      </c>
      <c r="J9" s="9">
        <f>SQRT($D9*$D9-$C9*$C9)</f>
        <v>408.74047695328636</v>
      </c>
      <c r="L9" s="7">
        <f t="shared" si="1"/>
        <v>603.46</v>
      </c>
      <c r="M9" s="8">
        <f t="shared" si="1"/>
        <v>408.99514471445741</v>
      </c>
      <c r="N9" s="8">
        <f>+I9</f>
        <v>646.65</v>
      </c>
      <c r="O9" s="9">
        <f>SQRT($D9*$D9-$C9*$C9)</f>
        <v>408.74047695328636</v>
      </c>
      <c r="Q9" s="7">
        <v>0</v>
      </c>
      <c r="R9" s="8">
        <f>+T9-$T$6*S9/$S$6</f>
        <v>177.84677946839105</v>
      </c>
      <c r="S9" s="8">
        <f t="shared" si="0"/>
        <v>646.65</v>
      </c>
      <c r="T9" s="9">
        <f t="shared" si="0"/>
        <v>408.74047695328636</v>
      </c>
      <c r="V9" s="7">
        <f t="shared" si="2"/>
        <v>2073.81</v>
      </c>
      <c r="W9" s="8">
        <f t="shared" si="2"/>
        <v>1076.812742956907</v>
      </c>
      <c r="X9" s="8">
        <f>+X8+C9</f>
        <v>2720.46</v>
      </c>
      <c r="Y9" s="9">
        <f>+Y8+E9</f>
        <v>1485.5532199101933</v>
      </c>
    </row>
    <row r="10" spans="2:25" x14ac:dyDescent="0.2">
      <c r="B10" s="41" t="str">
        <f>+Titelblatt!C17</f>
        <v>Jahr 1995</v>
      </c>
      <c r="C10" s="41">
        <f>+Titelblatt!D17</f>
        <v>600</v>
      </c>
      <c r="D10" s="41">
        <f>+Titelblatt!E17</f>
        <v>820</v>
      </c>
      <c r="E10" s="42">
        <f>SQRT($D10*$D10-$C10*$C10)</f>
        <v>558.92754449928486</v>
      </c>
      <c r="F10" s="35">
        <f>ATAN(E10/C10)*180/PI()</f>
        <v>42.970283931743168</v>
      </c>
      <c r="G10" s="10">
        <v>0</v>
      </c>
      <c r="H10" s="11">
        <v>0</v>
      </c>
      <c r="I10" s="11">
        <f>+C10</f>
        <v>600</v>
      </c>
      <c r="J10" s="12">
        <f>SQRT($D10*$D10-$C10*$C10)</f>
        <v>558.92754449928486</v>
      </c>
      <c r="L10" s="10">
        <f t="shared" si="1"/>
        <v>646.65</v>
      </c>
      <c r="M10" s="11">
        <f t="shared" si="1"/>
        <v>408.74047695328636</v>
      </c>
      <c r="N10" s="11">
        <f>+I10</f>
        <v>600</v>
      </c>
      <c r="O10" s="12">
        <f>SQRT($D10*$D10-$C10*$C10)</f>
        <v>558.92754449928486</v>
      </c>
      <c r="Q10" s="10">
        <v>0</v>
      </c>
      <c r="R10" s="11">
        <f>+T10-$T$6*S10/$S$6</f>
        <v>344.69075722496774</v>
      </c>
      <c r="S10" s="11">
        <f t="shared" si="0"/>
        <v>600</v>
      </c>
      <c r="T10" s="12">
        <f t="shared" si="0"/>
        <v>558.92754449928486</v>
      </c>
      <c r="V10" s="10">
        <f t="shared" si="2"/>
        <v>2720.46</v>
      </c>
      <c r="W10" s="11">
        <f t="shared" si="2"/>
        <v>1485.5532199101933</v>
      </c>
      <c r="X10" s="11">
        <f>+X9+C10</f>
        <v>3320.46</v>
      </c>
      <c r="Y10" s="12">
        <f>+Y9+E10</f>
        <v>2044.4807644094781</v>
      </c>
    </row>
    <row r="13" spans="2:25" ht="41.25" customHeight="1" x14ac:dyDescent="0.2">
      <c r="B13" s="35"/>
      <c r="C13" s="37" t="str">
        <f>+C4</f>
        <v>unterer Stützwert materiell</v>
      </c>
      <c r="D13" s="37" t="str">
        <f>+D4</f>
        <v>oberer Stützwert materiell</v>
      </c>
      <c r="E13" s="48" t="s">
        <v>11</v>
      </c>
      <c r="F13" s="49"/>
      <c r="G13" s="49"/>
      <c r="H13" s="49"/>
    </row>
    <row r="14" spans="2:25" x14ac:dyDescent="0.2">
      <c r="B14" s="35"/>
      <c r="C14" s="35" t="s">
        <v>9</v>
      </c>
      <c r="D14" s="35" t="s">
        <v>10</v>
      </c>
      <c r="E14" s="35"/>
      <c r="F14" s="35"/>
      <c r="G14" s="35"/>
      <c r="H14" s="35"/>
    </row>
    <row r="15" spans="2:25" x14ac:dyDescent="0.2">
      <c r="B15" s="35" t="str">
        <f>+B10</f>
        <v>Jahr 1995</v>
      </c>
      <c r="C15" s="35">
        <f>+C10</f>
        <v>600</v>
      </c>
      <c r="D15" s="35">
        <f>+D10</f>
        <v>820</v>
      </c>
      <c r="E15" s="35">
        <f>+D15-C15</f>
        <v>220</v>
      </c>
      <c r="F15" s="35"/>
      <c r="G15" s="35"/>
      <c r="H15" s="35"/>
    </row>
    <row r="16" spans="2:25" x14ac:dyDescent="0.2">
      <c r="B16" s="35" t="str">
        <f>+B9</f>
        <v>Jahr 1994</v>
      </c>
      <c r="C16" s="35">
        <f>+C9</f>
        <v>646.65</v>
      </c>
      <c r="D16" s="35">
        <f>+D9</f>
        <v>765</v>
      </c>
      <c r="E16" s="35">
        <f>+D16-C16</f>
        <v>118.35000000000002</v>
      </c>
      <c r="F16" s="35"/>
      <c r="G16" s="35"/>
      <c r="H16" s="35"/>
    </row>
    <row r="17" spans="2:8" x14ac:dyDescent="0.2">
      <c r="B17" s="35" t="str">
        <f>+B8</f>
        <v>Jahr 1993</v>
      </c>
      <c r="C17" s="35">
        <f>+C8</f>
        <v>603.46</v>
      </c>
      <c r="D17" s="35">
        <f>+D8</f>
        <v>729</v>
      </c>
      <c r="E17" s="35">
        <f>+D17-C17</f>
        <v>125.53999999999996</v>
      </c>
      <c r="F17" s="35"/>
      <c r="G17" s="35"/>
      <c r="H17" s="35"/>
    </row>
    <row r="18" spans="2:8" x14ac:dyDescent="0.2">
      <c r="B18" s="35" t="str">
        <f>+B7</f>
        <v>Jahr 1992</v>
      </c>
      <c r="C18" s="35">
        <f>+C7</f>
        <v>745.19</v>
      </c>
      <c r="D18" s="35">
        <f>+D7</f>
        <v>850</v>
      </c>
      <c r="E18" s="35">
        <f>+D18-C18</f>
        <v>104.80999999999995</v>
      </c>
      <c r="F18" s="35"/>
      <c r="G18" s="35"/>
      <c r="H18" s="35"/>
    </row>
    <row r="19" spans="2:8" x14ac:dyDescent="0.2">
      <c r="B19" s="35" t="str">
        <f>+B6</f>
        <v>Jahr 1991</v>
      </c>
      <c r="C19" s="35">
        <f>+C6</f>
        <v>725.16</v>
      </c>
      <c r="D19" s="35">
        <f>+D6</f>
        <v>770</v>
      </c>
      <c r="E19" s="35">
        <f>+D19-C19</f>
        <v>44.840000000000032</v>
      </c>
      <c r="F19" s="35"/>
      <c r="G19" s="35"/>
      <c r="H19" s="35"/>
    </row>
  </sheetData>
  <mergeCells count="13">
    <mergeCell ref="V3:Y3"/>
    <mergeCell ref="V4:W4"/>
    <mergeCell ref="X4:Y4"/>
    <mergeCell ref="Q3:T3"/>
    <mergeCell ref="Q4:R4"/>
    <mergeCell ref="S4:T4"/>
    <mergeCell ref="E13:H13"/>
    <mergeCell ref="G4:H4"/>
    <mergeCell ref="I4:J4"/>
    <mergeCell ref="L4:M4"/>
    <mergeCell ref="G3:J3"/>
    <mergeCell ref="L3:O3"/>
    <mergeCell ref="N4:O4"/>
  </mergeCells>
  <phoneticPr fontId="0" type="noConversion"/>
  <pageMargins left="0.78740157499999996" right="0.78740157499999996" top="0.8" bottom="0.984251969" header="0.4921259845" footer="0.4921259845"/>
  <pageSetup paperSize="9" scale="81" orientation="landscape" horizontalDpi="300" verticalDpi="300" r:id="rId1"/>
  <headerFooter alignWithMargins="0">
    <oddFooter>&amp;L&amp;F &amp;A&amp;R(C)  Registered Copyright TXu</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Diagramme</vt:lpstr>
      </vt:variant>
      <vt:variant>
        <vt:i4>7</vt:i4>
      </vt:variant>
    </vt:vector>
  </HeadingPairs>
  <TitlesOfParts>
    <vt:vector size="9" baseType="lpstr">
      <vt:lpstr>Titelblatt</vt:lpstr>
      <vt:lpstr>Basis für Darstellungen</vt:lpstr>
      <vt:lpstr>Börsenwerte</vt:lpstr>
      <vt:lpstr>Tobins Werte</vt:lpstr>
      <vt:lpstr>Wertpunkte</vt:lpstr>
      <vt:lpstr>Basisvektoren</vt:lpstr>
      <vt:lpstr>Vektoraddition</vt:lpstr>
      <vt:lpstr>Ortskurve</vt:lpstr>
      <vt:lpstr>Parallelvektoren</vt:lpstr>
    </vt:vector>
  </TitlesOfParts>
  <Company>bengin.com</Company>
  <LinksUpToDate>false</LinksUpToDate>
  <SharedDoc>false</SharedDoc>
  <HyperlinkBase>peter.bretscher@bengin.com</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 Vektoren Uebungsfile</dc:title>
  <dc:creator>Peter Bretscher</dc:creator>
  <cp:lastModifiedBy>Peter Bretscher</cp:lastModifiedBy>
  <cp:lastPrinted>2003-09-07T08:46:45Z</cp:lastPrinted>
  <dcterms:created xsi:type="dcterms:W3CDTF">2000-06-23T20:50:31Z</dcterms:created>
  <dcterms:modified xsi:type="dcterms:W3CDTF">2014-05-20T07:08:13Z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igentümer">
    <vt:lpwstr>bengin.com</vt:lpwstr>
  </property>
  <property fmtid="{D5CDD505-2E9C-101B-9397-08002B2CF9AE}" pid="3" name="Copyright">
    <vt:lpwstr>peter.bretscher@bengin.com</vt:lpwstr>
  </property>
</Properties>
</file>