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6"/>
  </bookViews>
  <sheets>
    <sheet name="Titelblatt" sheetId="1" r:id="rId1"/>
    <sheet name="Basis für Darstellungen" sheetId="2" r:id="rId2"/>
    <sheet name="Börsenwerte" sheetId="3" r:id="rId3"/>
    <sheet name="Tobins Werte" sheetId="4" r:id="rId4"/>
    <sheet name="Wertpunkte" sheetId="5" r:id="rId5"/>
    <sheet name="Basisvektoren" sheetId="6" r:id="rId6"/>
    <sheet name="Vektoraddition" sheetId="7" r:id="rId7"/>
    <sheet name="Ortskurve" sheetId="8" r:id="rId8"/>
    <sheet name="Parallelvektoren" sheetId="9" r:id="rId9"/>
  </sheets>
  <definedNames/>
  <calcPr fullCalcOnLoad="1"/>
</workbook>
</file>

<file path=xl/sharedStrings.xml><?xml version="1.0" encoding="utf-8"?>
<sst xmlns="http://schemas.openxmlformats.org/spreadsheetml/2006/main" count="63" uniqueCount="43">
  <si>
    <t>Startpunkt</t>
  </si>
  <si>
    <t>Endpunkt</t>
  </si>
  <si>
    <t>x</t>
  </si>
  <si>
    <t>y</t>
  </si>
  <si>
    <t>unterer Stützwert materiell</t>
  </si>
  <si>
    <t>oberer Stützwert materiell</t>
  </si>
  <si>
    <t>gerechnet Stützwert immateriell</t>
  </si>
  <si>
    <t>Zahlen für Ortskurve</t>
  </si>
  <si>
    <t>Zahlen für Wertpunkte
Zahlen für Vektoren ab 0</t>
  </si>
  <si>
    <t>materielles Kapital</t>
  </si>
  <si>
    <t>immaterielles Kapital</t>
  </si>
  <si>
    <t>Differenzwert für linearen Tobin
oberer Stützwert für Börse</t>
  </si>
  <si>
    <t>Die Anwendung dieser Instrumente bedarf einer Lizenz. Sie erhalten sie bei:</t>
  </si>
  <si>
    <t>Bezeichnung</t>
  </si>
  <si>
    <t>Wertobjekt 1</t>
  </si>
  <si>
    <t>Wertobjekt 2</t>
  </si>
  <si>
    <t>Wertobjekt 3</t>
  </si>
  <si>
    <t>Wertobjekt 4</t>
  </si>
  <si>
    <t>Wertobjekt 5</t>
  </si>
  <si>
    <t>Jahr 1991</t>
  </si>
  <si>
    <t>Jahr 1992</t>
  </si>
  <si>
    <t>Jahr 1993</t>
  </si>
  <si>
    <t>Jahr 1994</t>
  </si>
  <si>
    <t>Jahr 1995</t>
  </si>
  <si>
    <t>immaterieller Wert nach
B'E-Systems</t>
  </si>
  <si>
    <t>immaterieller Wert nach
Tobin</t>
  </si>
  <si>
    <t>Ingenieurbüro für Wirtschaftsentwicklung, Alpsteinstrasse 4, CH-9034 Eggersriet, Tel ++41 (0)71 877 14 11</t>
  </si>
  <si>
    <t>Bezeichnung und Werte eintragen</t>
  </si>
  <si>
    <t>Diese Exceldatei erlaubt die vergleichende Kalkulation für 5 Wertzustände (Bespielsweise für Vergleiche zwischen 5 Unternehmen oder für ein Unternehmen während 5 Geschäftsperioden).</t>
  </si>
  <si>
    <t>Mit diesem Blatt können Sie die immateriellen Wertanteile bestimmen und sie in Verbindung mit deren materiellem Komplement auf verschiedene Arten (als Wertpunkte, Basisvektoren, Ortskurve usw.) visualisieren. Unternehmer und Manager können mit diesem Instrumentarium die gesamte unternehmensinterne Potentialentwicklung besser planen und gegen Aussen mit einer erhöhten Transparenz kommunizieren.</t>
  </si>
  <si>
    <t>Resultate</t>
  </si>
  <si>
    <t>Werte aus Titelblatt</t>
  </si>
  <si>
    <t>Immaterielle Werte werden im Wirtschaftsprozess immer mehr als zentrales Element erkannt. Es ist daher für das Verständnis und die Gestaltung der modernen Wirtschaft unabdingbar, das diese Werte nicht nur strukturiert, sondern auch quantifiziert werden.</t>
  </si>
  <si>
    <t>Das moderne Werteverständnis und die damit verbundene Wertebestimmung geht davon aus, dass ein Wert eine objektive (monetäre/materielle) Komponente und eine subjektive (immaterielle) Komponente enthält. Diese beiden Komponenten werden als zwei Achsen (x, y) auf einer Werteebene (analog zur Gauss'schen Zahlenebene - "aus dem Physikunterricht") dargestellt. Die verwendeten Algorithmen zur Verknüpfung der beiden Werteachsen basieren auf dem Quantifizierungsmodul der Business Engineering Systeme.</t>
  </si>
  <si>
    <t>Immaterielle Werte quantifizieren (klassisch und einfache Vektoren)</t>
  </si>
  <si>
    <t>alpha</t>
  </si>
  <si>
    <t>alpha nach
B'E-Systems
(Grad)</t>
  </si>
  <si>
    <t>Für jeden der Wertzustände im Beoachtungsraum werden zwei materielle Stützwerte benötigt, zum Beispiel die Mitarbeiterlöhne, die materiellen Aktiven und die Börsenkapitalisierung. Setzen Sie Ihre Werte in den grünen Feldern ein. Die numerischen Resultate erhalten Sie in den blauen Feldern und die graphischen Darstellungen auf den ensprechenden Blättern. Erklärungen/Bemerkungen entnehmen Sie bitte dem separaten Blatt.</t>
  </si>
  <si>
    <t>Zahlen für SPE</t>
  </si>
  <si>
    <t>Vektoraddition</t>
  </si>
  <si>
    <t>peter.bretscher@bengin.com</t>
  </si>
  <si>
    <t>erster "materieller" Wert</t>
  </si>
  <si>
    <t>zweiter "materieller" Wert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</si>
</sst>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s>
  <fonts count="41">
    <font>
      <sz val="10"/>
      <name val="Arial"/>
      <family val="0"/>
    </font>
    <font>
      <b/>
      <sz val="14"/>
      <name val="Arial"/>
      <family val="2"/>
    </font>
    <font>
      <u val="single"/>
      <sz val="10"/>
      <color indexed="12"/>
      <name val="Arial"/>
      <family val="2"/>
    </font>
    <font>
      <sz val="10"/>
      <color indexed="8"/>
      <name val="Arial"/>
      <family val="2"/>
    </font>
    <font>
      <sz val="9.2"/>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24"/>
        <bgColor indexed="64"/>
      </patternFill>
    </fill>
    <fill>
      <patternFill patternType="solid">
        <fgColor indexed="28"/>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ck"/>
      <right style="thin"/>
      <top style="thick"/>
      <bottom>
        <color indexed="63"/>
      </bottom>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n"/>
      <top style="thick"/>
      <bottom>
        <color indexed="63"/>
      </bottom>
    </border>
    <border>
      <left style="thin"/>
      <right style="thick"/>
      <top style="thick"/>
      <bottom>
        <color indexed="63"/>
      </bottom>
    </border>
    <border>
      <left style="thin"/>
      <right style="thin"/>
      <top>
        <color indexed="63"/>
      </top>
      <bottom style="thin"/>
    </border>
    <border>
      <left style="thin"/>
      <right style="thick"/>
      <top>
        <color indexed="63"/>
      </top>
      <bottom style="thin"/>
    </border>
    <border>
      <left style="thin"/>
      <right>
        <color indexed="63"/>
      </right>
      <top style="thick"/>
      <bottom>
        <color indexed="63"/>
      </bottom>
    </border>
    <border>
      <left>
        <color indexed="63"/>
      </left>
      <right>
        <color indexed="63"/>
      </right>
      <top style="thick"/>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169"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59">
    <xf numFmtId="0" fontId="0" fillId="0" borderId="0" xfId="0" applyAlignment="1">
      <alignment/>
    </xf>
    <xf numFmtId="0" fontId="0" fillId="33" borderId="0" xfId="0" applyFill="1" applyAlignment="1">
      <alignment/>
    </xf>
    <xf numFmtId="0" fontId="0" fillId="0" borderId="0" xfId="0" applyAlignment="1">
      <alignment horizontal="right"/>
    </xf>
    <xf numFmtId="0" fontId="0" fillId="0" borderId="0" xfId="0" applyAlignment="1">
      <alignment/>
    </xf>
    <xf numFmtId="0" fontId="0" fillId="0" borderId="10" xfId="0" applyBorder="1" applyAlignment="1">
      <alignment horizontal="right"/>
    </xf>
    <xf numFmtId="0" fontId="0" fillId="0" borderId="0" xfId="0" applyBorder="1" applyAlignment="1">
      <alignment horizontal="right"/>
    </xf>
    <xf numFmtId="0" fontId="0" fillId="0" borderId="11" xfId="0" applyBorder="1" applyAlignment="1">
      <alignment horizontal="righ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0" xfId="0" applyFont="1" applyAlignment="1">
      <alignment/>
    </xf>
    <xf numFmtId="0" fontId="2" fillId="0" borderId="0" xfId="46" applyAlignment="1" applyProtection="1">
      <alignment/>
      <protection/>
    </xf>
    <xf numFmtId="4" fontId="0" fillId="34" borderId="15" xfId="0" applyNumberFormat="1" applyFill="1" applyBorder="1" applyAlignment="1">
      <alignment/>
    </xf>
    <xf numFmtId="4" fontId="0" fillId="34" borderId="16" xfId="0" applyNumberFormat="1" applyFill="1" applyBorder="1" applyAlignment="1">
      <alignment/>
    </xf>
    <xf numFmtId="4" fontId="0" fillId="34" borderId="17" xfId="0" applyNumberFormat="1" applyFill="1" applyBorder="1" applyAlignment="1">
      <alignment/>
    </xf>
    <xf numFmtId="4" fontId="0" fillId="34" borderId="18" xfId="0" applyNumberFormat="1"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5" borderId="23" xfId="0" applyFill="1" applyBorder="1" applyAlignment="1">
      <alignment/>
    </xf>
    <xf numFmtId="0" fontId="0" fillId="35" borderId="23" xfId="0" applyFill="1" applyBorder="1" applyAlignment="1">
      <alignment horizontal="center" wrapText="1"/>
    </xf>
    <xf numFmtId="0" fontId="0" fillId="35" borderId="24" xfId="0" applyFill="1" applyBorder="1" applyAlignment="1">
      <alignment horizontal="center" wrapText="1"/>
    </xf>
    <xf numFmtId="0" fontId="0" fillId="35" borderId="25" xfId="0" applyFill="1" applyBorder="1" applyAlignment="1">
      <alignment/>
    </xf>
    <xf numFmtId="0" fontId="0" fillId="35" borderId="26" xfId="0" applyFill="1" applyBorder="1" applyAlignment="1">
      <alignment/>
    </xf>
    <xf numFmtId="0" fontId="0" fillId="36" borderId="15" xfId="0" applyFill="1" applyBorder="1" applyAlignment="1">
      <alignment/>
    </xf>
    <xf numFmtId="0" fontId="0" fillId="36" borderId="17" xfId="0" applyFill="1" applyBorder="1" applyAlignment="1">
      <alignment/>
    </xf>
    <xf numFmtId="0" fontId="0" fillId="35" borderId="27" xfId="0" applyFill="1" applyBorder="1" applyAlignment="1">
      <alignment horizontal="center" wrapText="1"/>
    </xf>
    <xf numFmtId="0" fontId="0" fillId="35" borderId="12" xfId="0" applyFill="1" applyBorder="1" applyAlignment="1">
      <alignment/>
    </xf>
    <xf numFmtId="2" fontId="0" fillId="34" borderId="15" xfId="0" applyNumberFormat="1" applyFill="1" applyBorder="1" applyAlignment="1">
      <alignment/>
    </xf>
    <xf numFmtId="2" fontId="0" fillId="34" borderId="17" xfId="0" applyNumberFormat="1" applyFill="1" applyBorder="1" applyAlignment="1">
      <alignment/>
    </xf>
    <xf numFmtId="14" fontId="0" fillId="0" borderId="0" xfId="0" applyNumberFormat="1" applyAlignment="1">
      <alignment/>
    </xf>
    <xf numFmtId="0" fontId="0" fillId="0" borderId="15" xfId="0" applyBorder="1" applyAlignment="1">
      <alignment/>
    </xf>
    <xf numFmtId="0" fontId="0" fillId="33" borderId="15" xfId="0" applyFill="1" applyBorder="1" applyAlignment="1">
      <alignment horizontal="center" wrapText="1"/>
    </xf>
    <xf numFmtId="0" fontId="0" fillId="0" borderId="15" xfId="0" applyFill="1" applyBorder="1" applyAlignment="1">
      <alignment horizontal="center" wrapText="1"/>
    </xf>
    <xf numFmtId="0" fontId="0" fillId="0" borderId="15" xfId="0" applyBorder="1" applyAlignment="1">
      <alignment horizontal="right"/>
    </xf>
    <xf numFmtId="0" fontId="0" fillId="33" borderId="15" xfId="0" applyFill="1" applyBorder="1" applyAlignment="1">
      <alignment horizontal="right" wrapText="1"/>
    </xf>
    <xf numFmtId="0" fontId="0" fillId="0" borderId="15" xfId="0" applyFill="1" applyBorder="1" applyAlignment="1">
      <alignment horizontal="right" wrapText="1"/>
    </xf>
    <xf numFmtId="0" fontId="0" fillId="33" borderId="15" xfId="0" applyFill="1" applyBorder="1" applyAlignment="1">
      <alignment/>
    </xf>
    <xf numFmtId="0" fontId="0" fillId="0" borderId="15" xfId="0" applyFill="1" applyBorder="1" applyAlignment="1">
      <alignment/>
    </xf>
    <xf numFmtId="0" fontId="0" fillId="0" borderId="0" xfId="0" applyAlignment="1">
      <alignment horizontal="left" vertical="top" wrapText="1"/>
    </xf>
    <xf numFmtId="0" fontId="0" fillId="36" borderId="28" xfId="0" applyFill="1" applyBorder="1" applyAlignment="1">
      <alignment horizontal="center"/>
    </xf>
    <xf numFmtId="0" fontId="0" fillId="0" borderId="0" xfId="0" applyAlignment="1">
      <alignment horizontal="left" wrapText="1"/>
    </xf>
    <xf numFmtId="0" fontId="0" fillId="34" borderId="28" xfId="0" applyFill="1" applyBorder="1" applyAlignment="1">
      <alignment horizontal="center"/>
    </xf>
    <xf numFmtId="0" fontId="0" fillId="0" borderId="28" xfId="0" applyBorder="1" applyAlignment="1">
      <alignment/>
    </xf>
    <xf numFmtId="0" fontId="0" fillId="0" borderId="15" xfId="0" applyBorder="1" applyAlignment="1">
      <alignment horizontal="left" wrapText="1"/>
    </xf>
    <xf numFmtId="0" fontId="0" fillId="0" borderId="15" xfId="0" applyBorder="1" applyAlignment="1">
      <alignment horizontal="lef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DDDDDD"/>
      <rgbColor rgb="00CCFFFF"/>
      <rgbColor rgb="00CCFFFF"/>
      <rgbColor rgb="00CCFFCC"/>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Börsenwerte</a:t>
            </a:r>
          </a:p>
        </c:rich>
      </c:tx>
      <c:layout>
        <c:manualLayout>
          <c:xMode val="factor"/>
          <c:yMode val="factor"/>
          <c:x val="0"/>
          <c:y val="0"/>
        </c:manualLayout>
      </c:layout>
      <c:spPr>
        <a:noFill/>
        <a:ln>
          <a:noFill/>
        </a:ln>
      </c:spPr>
    </c:title>
    <c:plotArea>
      <c:layout>
        <c:manualLayout>
          <c:xMode val="edge"/>
          <c:yMode val="edge"/>
          <c:x val="0.0105"/>
          <c:y val="0.10575"/>
          <c:w val="0.97925"/>
          <c:h val="0.837"/>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'Basis für Darstellungen'!$B$6:$B$10</c:f>
              <c:strCache>
                <c:ptCount val="5"/>
                <c:pt idx="0">
                  <c:v>Jahr 1991</c:v>
                </c:pt>
                <c:pt idx="1">
                  <c:v>Jahr 1992</c:v>
                </c:pt>
                <c:pt idx="2">
                  <c:v>Jahr 1993</c:v>
                </c:pt>
                <c:pt idx="3">
                  <c:v>Jahr 1994</c:v>
                </c:pt>
                <c:pt idx="4">
                  <c:v>Jahr 1995</c:v>
                </c:pt>
              </c:strCache>
            </c:strRef>
          </c:cat>
          <c:val>
            <c:numRef>
              <c:f>'Basis für Darstellungen'!$D$6:$D$10</c:f>
              <c:numCache>
                <c:ptCount val="5"/>
                <c:pt idx="0">
                  <c:v>770</c:v>
                </c:pt>
                <c:pt idx="1">
                  <c:v>850</c:v>
                </c:pt>
                <c:pt idx="2">
                  <c:v>729</c:v>
                </c:pt>
                <c:pt idx="3">
                  <c:v>765</c:v>
                </c:pt>
                <c:pt idx="4">
                  <c:v>820</c:v>
                </c:pt>
              </c:numCache>
            </c:numRef>
          </c:val>
          <c:smooth val="0"/>
        </c:ser>
        <c:marker val="1"/>
        <c:axId val="23485748"/>
        <c:axId val="10045141"/>
      </c:lineChart>
      <c:catAx>
        <c:axId val="2348574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Stützwerte</a:t>
                </a:r>
              </a:p>
            </c:rich>
          </c:tx>
          <c:layout>
            <c:manualLayout>
              <c:xMode val="factor"/>
              <c:yMode val="factor"/>
              <c:x val="-0.006"/>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045141"/>
        <c:crosses val="autoZero"/>
        <c:auto val="1"/>
        <c:lblOffset val="100"/>
        <c:tickLblSkip val="1"/>
        <c:noMultiLvlLbl val="0"/>
      </c:catAx>
      <c:valAx>
        <c:axId val="100451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485748"/>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Tobins intellektuelles Kapital</a:t>
            </a:r>
          </a:p>
        </c:rich>
      </c:tx>
      <c:layout>
        <c:manualLayout>
          <c:xMode val="factor"/>
          <c:yMode val="factor"/>
          <c:x val="0.001"/>
          <c:y val="-0.00175"/>
        </c:manualLayout>
      </c:layout>
      <c:spPr>
        <a:noFill/>
        <a:ln>
          <a:noFill/>
        </a:ln>
      </c:spPr>
    </c:title>
    <c:plotArea>
      <c:layout>
        <c:manualLayout>
          <c:xMode val="edge"/>
          <c:yMode val="edge"/>
          <c:x val="0.0105"/>
          <c:y val="0.106"/>
          <c:w val="0.826"/>
          <c:h val="0.83675"/>
        </c:manualLayout>
      </c:layout>
      <c:barChart>
        <c:barDir val="bar"/>
        <c:grouping val="stacked"/>
        <c:varyColors val="0"/>
        <c:ser>
          <c:idx val="0"/>
          <c:order val="0"/>
          <c:tx>
            <c:strRef>
              <c:f>'Basis für Darstellungen'!$C$14</c:f>
              <c:strCache>
                <c:ptCount val="1"/>
                <c:pt idx="0">
                  <c:v>materielles Kapital</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 für Darstellungen'!$B$15:$B$19</c:f>
              <c:strCache>
                <c:ptCount val="5"/>
                <c:pt idx="0">
                  <c:v>Jahr 1995</c:v>
                </c:pt>
                <c:pt idx="1">
                  <c:v>Jahr 1994</c:v>
                </c:pt>
                <c:pt idx="2">
                  <c:v>Jahr 1993</c:v>
                </c:pt>
                <c:pt idx="3">
                  <c:v>Jahr 1992</c:v>
                </c:pt>
                <c:pt idx="4">
                  <c:v>Jahr 1991</c:v>
                </c:pt>
              </c:strCache>
            </c:strRef>
          </c:cat>
          <c:val>
            <c:numRef>
              <c:f>'Basis für Darstellungen'!$C$15:$C$19</c:f>
              <c:numCache>
                <c:ptCount val="5"/>
                <c:pt idx="0">
                  <c:v>600</c:v>
                </c:pt>
                <c:pt idx="1">
                  <c:v>646.65</c:v>
                </c:pt>
                <c:pt idx="2">
                  <c:v>603.46</c:v>
                </c:pt>
                <c:pt idx="3">
                  <c:v>745.19</c:v>
                </c:pt>
                <c:pt idx="4">
                  <c:v>725.16</c:v>
                </c:pt>
              </c:numCache>
            </c:numRef>
          </c:val>
        </c:ser>
        <c:ser>
          <c:idx val="1"/>
          <c:order val="1"/>
          <c:tx>
            <c:strRef>
              <c:f>'Basis für Darstellungen'!$D$14</c:f>
              <c:strCache>
                <c:ptCount val="1"/>
                <c:pt idx="0">
                  <c:v>immaterielles Kapital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 für Darstellungen'!$B$15:$B$19</c:f>
              <c:strCache>
                <c:ptCount val="5"/>
                <c:pt idx="0">
                  <c:v>Jahr 1995</c:v>
                </c:pt>
                <c:pt idx="1">
                  <c:v>Jahr 1994</c:v>
                </c:pt>
                <c:pt idx="2">
                  <c:v>Jahr 1993</c:v>
                </c:pt>
                <c:pt idx="3">
                  <c:v>Jahr 1992</c:v>
                </c:pt>
                <c:pt idx="4">
                  <c:v>Jahr 1991</c:v>
                </c:pt>
              </c:strCache>
            </c:strRef>
          </c:cat>
          <c:val>
            <c:numRef>
              <c:f>'Basis für Darstellungen'!$E$15:$E$19</c:f>
              <c:numCache>
                <c:ptCount val="5"/>
                <c:pt idx="0">
                  <c:v>220</c:v>
                </c:pt>
                <c:pt idx="1">
                  <c:v>118.35000000000002</c:v>
                </c:pt>
                <c:pt idx="2">
                  <c:v>125.53999999999996</c:v>
                </c:pt>
                <c:pt idx="3">
                  <c:v>104.80999999999995</c:v>
                </c:pt>
                <c:pt idx="4">
                  <c:v>44.84000000000003</c:v>
                </c:pt>
              </c:numCache>
            </c:numRef>
          </c:val>
        </c:ser>
        <c:overlap val="100"/>
        <c:axId val="23297406"/>
        <c:axId val="8350063"/>
      </c:barChart>
      <c:catAx>
        <c:axId val="23297406"/>
        <c:scaling>
          <c:orientation val="minMax"/>
        </c:scaling>
        <c:axPos val="l"/>
        <c:delete val="0"/>
        <c:numFmt formatCode="General" sourceLinked="1"/>
        <c:majorTickMark val="out"/>
        <c:minorTickMark val="none"/>
        <c:tickLblPos val="nextTo"/>
        <c:spPr>
          <a:ln w="3175">
            <a:solidFill>
              <a:srgbClr val="000000"/>
            </a:solidFill>
          </a:ln>
        </c:spPr>
        <c:crossAx val="8350063"/>
        <c:crosses val="autoZero"/>
        <c:auto val="1"/>
        <c:lblOffset val="100"/>
        <c:tickLblSkip val="1"/>
        <c:noMultiLvlLbl val="0"/>
      </c:catAx>
      <c:valAx>
        <c:axId val="835006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materielle Wertachse</a:t>
                </a:r>
              </a:p>
            </c:rich>
          </c:tx>
          <c:layout>
            <c:manualLayout>
              <c:xMode val="factor"/>
              <c:yMode val="factor"/>
              <c:x val="0.055"/>
              <c:y val="0.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297406"/>
        <c:crossesAt val="1"/>
        <c:crossBetween val="between"/>
        <c:dispUnits/>
      </c:valAx>
      <c:spPr>
        <a:solidFill>
          <a:srgbClr val="C0C0C0"/>
        </a:solidFill>
        <a:ln w="12700">
          <a:solidFill>
            <a:srgbClr val="808080"/>
          </a:solidFill>
        </a:ln>
      </c:spPr>
    </c:plotArea>
    <c:legend>
      <c:legendPos val="r"/>
      <c:layout>
        <c:manualLayout>
          <c:xMode val="edge"/>
          <c:yMode val="edge"/>
          <c:x val="0.84925"/>
          <c:y val="0.4645"/>
          <c:w val="0.1465"/>
          <c:h val="0.07125"/>
        </c:manualLayout>
      </c:layout>
      <c:overlay val="0"/>
      <c:spPr>
        <a:no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Wertpunkte</a:t>
            </a:r>
          </a:p>
        </c:rich>
      </c:tx>
      <c:layout>
        <c:manualLayout>
          <c:xMode val="factor"/>
          <c:yMode val="factor"/>
          <c:x val="0"/>
          <c:y val="-0.00175"/>
        </c:manualLayout>
      </c:layout>
      <c:spPr>
        <a:noFill/>
        <a:ln>
          <a:noFill/>
        </a:ln>
      </c:spPr>
    </c:title>
    <c:plotArea>
      <c:layout>
        <c:manualLayout>
          <c:xMode val="edge"/>
          <c:yMode val="edge"/>
          <c:x val="0.0355"/>
          <c:y val="0.106"/>
          <c:w val="0.8685"/>
          <c:h val="0.83675"/>
        </c:manualLayout>
      </c:layout>
      <c:scatterChart>
        <c:scatterStyle val="lineMarker"/>
        <c:varyColors val="0"/>
        <c:ser>
          <c:idx val="0"/>
          <c:order val="0"/>
          <c:tx>
            <c:strRef>
              <c:f>'Basis für Darstellungen'!$B$6</c:f>
              <c:strCache>
                <c:ptCount val="1"/>
                <c:pt idx="0">
                  <c:v>Jahr 1991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'Basis für Darstellungen'!$I$6</c:f>
              <c:numCache>
                <c:ptCount val="1"/>
                <c:pt idx="0">
                  <c:v>725.16</c:v>
                </c:pt>
              </c:numCache>
            </c:numRef>
          </c:xVal>
          <c:yVal>
            <c:numRef>
              <c:f>'Basis für Darstellungen'!$J$6</c:f>
              <c:numCache>
                <c:ptCount val="1"/>
                <c:pt idx="0">
                  <c:v>258.9265810997397</c:v>
                </c:pt>
              </c:numCache>
            </c:numRef>
          </c:yVal>
          <c:smooth val="0"/>
        </c:ser>
        <c:ser>
          <c:idx val="1"/>
          <c:order val="1"/>
          <c:tx>
            <c:strRef>
              <c:f>'Basis für Darstellungen'!$B$7</c:f>
              <c:strCache>
                <c:ptCount val="1"/>
                <c:pt idx="0">
                  <c:v>Jahr 1992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'Basis für Darstellungen'!$I$7</c:f>
              <c:numCache>
                <c:ptCount val="1"/>
                <c:pt idx="0">
                  <c:v>745.19</c:v>
                </c:pt>
              </c:numCache>
            </c:numRef>
          </c:xVal>
          <c:yVal>
            <c:numRef>
              <c:f>'Basis für Darstellungen'!$J$7</c:f>
              <c:numCache>
                <c:ptCount val="1"/>
                <c:pt idx="0">
                  <c:v>408.89101714270987</c:v>
                </c:pt>
              </c:numCache>
            </c:numRef>
          </c:yVal>
          <c:smooth val="0"/>
        </c:ser>
        <c:ser>
          <c:idx val="2"/>
          <c:order val="2"/>
          <c:tx>
            <c:strRef>
              <c:f>'Basis für Darstellungen'!$B$8</c:f>
              <c:strCache>
                <c:ptCount val="1"/>
                <c:pt idx="0">
                  <c:v>Jahr 1993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'Basis für Darstellungen'!$I$8</c:f>
              <c:numCache>
                <c:ptCount val="1"/>
                <c:pt idx="0">
                  <c:v>603.46</c:v>
                </c:pt>
              </c:numCache>
            </c:numRef>
          </c:xVal>
          <c:yVal>
            <c:numRef>
              <c:f>'Basis für Darstellungen'!$J$8</c:f>
              <c:numCache>
                <c:ptCount val="1"/>
                <c:pt idx="0">
                  <c:v>408.9951447144574</c:v>
                </c:pt>
              </c:numCache>
            </c:numRef>
          </c:yVal>
          <c:smooth val="0"/>
        </c:ser>
        <c:ser>
          <c:idx val="3"/>
          <c:order val="3"/>
          <c:tx>
            <c:strRef>
              <c:f>'Basis für Darstellungen'!$B$9</c:f>
              <c:strCache>
                <c:ptCount val="1"/>
                <c:pt idx="0">
                  <c:v>Jahr 1994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'Basis für Darstellungen'!$I$9</c:f>
              <c:numCache>
                <c:ptCount val="1"/>
                <c:pt idx="0">
                  <c:v>646.65</c:v>
                </c:pt>
              </c:numCache>
            </c:numRef>
          </c:xVal>
          <c:yVal>
            <c:numRef>
              <c:f>'Basis für Darstellungen'!$J$9</c:f>
              <c:numCache>
                <c:ptCount val="1"/>
                <c:pt idx="0">
                  <c:v>408.74047695328636</c:v>
                </c:pt>
              </c:numCache>
            </c:numRef>
          </c:yVal>
          <c:smooth val="0"/>
        </c:ser>
        <c:ser>
          <c:idx val="4"/>
          <c:order val="4"/>
          <c:tx>
            <c:strRef>
              <c:f>'Basis für Darstellungen'!$B$10</c:f>
              <c:strCache>
                <c:ptCount val="1"/>
                <c:pt idx="0">
                  <c:v>Jahr 1995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'Basis für Darstellungen'!$I$10</c:f>
              <c:numCache>
                <c:ptCount val="1"/>
                <c:pt idx="0">
                  <c:v>600</c:v>
                </c:pt>
              </c:numCache>
            </c:numRef>
          </c:xVal>
          <c:yVal>
            <c:numRef>
              <c:f>'Basis für Darstellungen'!$J$10</c:f>
              <c:numCache>
                <c:ptCount val="1"/>
                <c:pt idx="0">
                  <c:v>558.9275444992849</c:v>
                </c:pt>
              </c:numCache>
            </c:numRef>
          </c:yVal>
          <c:smooth val="0"/>
        </c:ser>
        <c:axId val="8041704"/>
        <c:axId val="5266473"/>
      </c:scatterChart>
      <c:valAx>
        <c:axId val="804170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materielle Wertachse</a:t>
                </a:r>
              </a:p>
            </c:rich>
          </c:tx>
          <c:layout>
            <c:manualLayout>
              <c:xMode val="factor"/>
              <c:yMode val="factor"/>
              <c:x val="-0.006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66473"/>
        <c:crosses val="autoZero"/>
        <c:crossBetween val="midCat"/>
        <c:dispUnits/>
      </c:valAx>
      <c:valAx>
        <c:axId val="526647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immaterielle Wertachse</a:t>
                </a:r>
              </a:p>
            </c:rich>
          </c:tx>
          <c:layout>
            <c:manualLayout>
              <c:xMode val="factor"/>
              <c:yMode val="factor"/>
              <c:x val="-0.00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041704"/>
        <c:crosses val="autoZero"/>
        <c:crossBetween val="midCat"/>
        <c:dispUnits/>
      </c:valAx>
      <c:spPr>
        <a:solidFill>
          <a:srgbClr val="C0C0C0"/>
        </a:solidFill>
        <a:ln w="12700">
          <a:solidFill>
            <a:srgbClr val="808080"/>
          </a:solidFill>
        </a:ln>
      </c:spPr>
    </c:plotArea>
    <c:legend>
      <c:legendPos val="r"/>
      <c:layout>
        <c:manualLayout>
          <c:xMode val="edge"/>
          <c:yMode val="edge"/>
          <c:x val="0.91625"/>
          <c:y val="0.42025"/>
          <c:w val="0.0775"/>
          <c:h val="0.17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Vektoren</a:t>
            </a:r>
          </a:p>
        </c:rich>
      </c:tx>
      <c:layout>
        <c:manualLayout>
          <c:xMode val="factor"/>
          <c:yMode val="factor"/>
          <c:x val="0"/>
          <c:y val="0"/>
        </c:manualLayout>
      </c:layout>
      <c:spPr>
        <a:noFill/>
        <a:ln>
          <a:noFill/>
        </a:ln>
      </c:spPr>
    </c:title>
    <c:plotArea>
      <c:layout>
        <c:manualLayout>
          <c:xMode val="edge"/>
          <c:yMode val="edge"/>
          <c:x val="0.0355"/>
          <c:y val="0.10575"/>
          <c:w val="0.8505"/>
          <c:h val="0.837"/>
        </c:manualLayout>
      </c:layout>
      <c:scatterChart>
        <c:scatterStyle val="lineMarker"/>
        <c:varyColors val="0"/>
        <c:ser>
          <c:idx val="0"/>
          <c:order val="0"/>
          <c:tx>
            <c:strRef>
              <c:f>'Basis für Darstellungen'!$B$6</c:f>
              <c:strCache>
                <c:ptCount val="1"/>
                <c:pt idx="0">
                  <c:v>Jahr 1991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Darstellungen'!$G$6,'Basis für Darstellungen'!$I$6)</c:f>
              <c:numCache>
                <c:ptCount val="2"/>
                <c:pt idx="0">
                  <c:v>0</c:v>
                </c:pt>
                <c:pt idx="1">
                  <c:v>725.16</c:v>
                </c:pt>
              </c:numCache>
            </c:numRef>
          </c:xVal>
          <c:yVal>
            <c:numRef>
              <c:f>('Basis für Darstellungen'!$H$6,'Basis für Darstellungen'!$J$6)</c:f>
              <c:numCache>
                <c:ptCount val="2"/>
                <c:pt idx="0">
                  <c:v>0</c:v>
                </c:pt>
                <c:pt idx="1">
                  <c:v>258.9265810997397</c:v>
                </c:pt>
              </c:numCache>
            </c:numRef>
          </c:yVal>
          <c:smooth val="0"/>
        </c:ser>
        <c:ser>
          <c:idx val="1"/>
          <c:order val="1"/>
          <c:tx>
            <c:strRef>
              <c:f>'Basis für Darstellungen'!$B$7</c:f>
              <c:strCache>
                <c:ptCount val="1"/>
                <c:pt idx="0">
                  <c:v>Jahr 1992</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Darstellungen'!$G$7,'Basis für Darstellungen'!$I$7)</c:f>
              <c:numCache>
                <c:ptCount val="2"/>
                <c:pt idx="0">
                  <c:v>0</c:v>
                </c:pt>
                <c:pt idx="1">
                  <c:v>745.19</c:v>
                </c:pt>
              </c:numCache>
            </c:numRef>
          </c:xVal>
          <c:yVal>
            <c:numRef>
              <c:f>('Basis für Darstellungen'!$H$7,'Basis für Darstellungen'!$J$7)</c:f>
              <c:numCache>
                <c:ptCount val="2"/>
                <c:pt idx="0">
                  <c:v>0</c:v>
                </c:pt>
                <c:pt idx="1">
                  <c:v>408.89101714270987</c:v>
                </c:pt>
              </c:numCache>
            </c:numRef>
          </c:yVal>
          <c:smooth val="0"/>
        </c:ser>
        <c:ser>
          <c:idx val="2"/>
          <c:order val="2"/>
          <c:tx>
            <c:strRef>
              <c:f>'Basis für Darstellungen'!$B$8</c:f>
              <c:strCache>
                <c:ptCount val="1"/>
                <c:pt idx="0">
                  <c:v>Jahr 1993</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Darstellungen'!$G$8,'Basis für Darstellungen'!$I$8)</c:f>
              <c:numCache>
                <c:ptCount val="2"/>
                <c:pt idx="0">
                  <c:v>0</c:v>
                </c:pt>
                <c:pt idx="1">
                  <c:v>603.46</c:v>
                </c:pt>
              </c:numCache>
            </c:numRef>
          </c:xVal>
          <c:yVal>
            <c:numRef>
              <c:f>('Basis für Darstellungen'!$H$8,'Basis für Darstellungen'!$J$8)</c:f>
              <c:numCache>
                <c:ptCount val="2"/>
                <c:pt idx="0">
                  <c:v>0</c:v>
                </c:pt>
                <c:pt idx="1">
                  <c:v>408.9951447144574</c:v>
                </c:pt>
              </c:numCache>
            </c:numRef>
          </c:yVal>
          <c:smooth val="0"/>
        </c:ser>
        <c:ser>
          <c:idx val="3"/>
          <c:order val="3"/>
          <c:tx>
            <c:strRef>
              <c:f>'Basis für Darstellungen'!$B$9</c:f>
              <c:strCache>
                <c:ptCount val="1"/>
                <c:pt idx="0">
                  <c:v>Jahr 1994</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Darstellungen'!$G$9,'Basis für Darstellungen'!$I$9)</c:f>
              <c:numCache>
                <c:ptCount val="2"/>
                <c:pt idx="0">
                  <c:v>0</c:v>
                </c:pt>
                <c:pt idx="1">
                  <c:v>646.65</c:v>
                </c:pt>
              </c:numCache>
            </c:numRef>
          </c:xVal>
          <c:yVal>
            <c:numRef>
              <c:f>('Basis für Darstellungen'!$H$9,'Basis für Darstellungen'!$J$9)</c:f>
              <c:numCache>
                <c:ptCount val="2"/>
                <c:pt idx="0">
                  <c:v>0</c:v>
                </c:pt>
                <c:pt idx="1">
                  <c:v>408.74047695328636</c:v>
                </c:pt>
              </c:numCache>
            </c:numRef>
          </c:yVal>
          <c:smooth val="0"/>
        </c:ser>
        <c:ser>
          <c:idx val="4"/>
          <c:order val="4"/>
          <c:tx>
            <c:strRef>
              <c:f>'Basis für Darstellungen'!$B$10</c:f>
              <c:strCache>
                <c:ptCount val="1"/>
                <c:pt idx="0">
                  <c:v>Jahr 1995</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Darstellungen'!$G$10,'Basis für Darstellungen'!$I$10)</c:f>
              <c:numCache>
                <c:ptCount val="2"/>
                <c:pt idx="0">
                  <c:v>0</c:v>
                </c:pt>
                <c:pt idx="1">
                  <c:v>600</c:v>
                </c:pt>
              </c:numCache>
            </c:numRef>
          </c:xVal>
          <c:yVal>
            <c:numRef>
              <c:f>('Basis für Darstellungen'!$H$10,'Basis für Darstellungen'!$J$10)</c:f>
              <c:numCache>
                <c:ptCount val="2"/>
                <c:pt idx="0">
                  <c:v>0</c:v>
                </c:pt>
                <c:pt idx="1">
                  <c:v>558.9275444992849</c:v>
                </c:pt>
              </c:numCache>
            </c:numRef>
          </c:yVal>
          <c:smooth val="0"/>
        </c:ser>
        <c:axId val="47398258"/>
        <c:axId val="23931139"/>
      </c:scatterChart>
      <c:valAx>
        <c:axId val="4739825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materielle Wertachse</a:t>
                </a:r>
              </a:p>
            </c:rich>
          </c:tx>
          <c:layout>
            <c:manualLayout>
              <c:xMode val="factor"/>
              <c:yMode val="factor"/>
              <c:x val="-0.006"/>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931139"/>
        <c:crosses val="autoZero"/>
        <c:crossBetween val="midCat"/>
        <c:dispUnits/>
      </c:valAx>
      <c:valAx>
        <c:axId val="2393113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immaterielle Wertachse</a:t>
                </a:r>
              </a:p>
            </c:rich>
          </c:tx>
          <c:layout>
            <c:manualLayout>
              <c:xMode val="factor"/>
              <c:yMode val="factor"/>
              <c:x val="-0.005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398258"/>
        <c:crosses val="autoZero"/>
        <c:crossBetween val="midCat"/>
        <c:dispUnits/>
      </c:valAx>
      <c:spPr>
        <a:solidFill>
          <a:srgbClr val="C0C0C0"/>
        </a:solidFill>
        <a:ln w="12700">
          <a:solidFill>
            <a:srgbClr val="808080"/>
          </a:solidFill>
        </a:ln>
      </c:spPr>
    </c:plotArea>
    <c:legend>
      <c:legendPos val="r"/>
      <c:layout>
        <c:manualLayout>
          <c:xMode val="edge"/>
          <c:yMode val="edge"/>
          <c:x val="0.8975"/>
          <c:y val="0.41975"/>
          <c:w val="0.09775"/>
          <c:h val="0.17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Vektoraddition</a:t>
            </a:r>
          </a:p>
        </c:rich>
      </c:tx>
      <c:layout>
        <c:manualLayout>
          <c:xMode val="factor"/>
          <c:yMode val="factor"/>
          <c:x val="0"/>
          <c:y val="0"/>
        </c:manualLayout>
      </c:layout>
      <c:spPr>
        <a:noFill/>
        <a:ln>
          <a:noFill/>
        </a:ln>
      </c:spPr>
    </c:title>
    <c:plotArea>
      <c:layout>
        <c:manualLayout>
          <c:xMode val="edge"/>
          <c:yMode val="edge"/>
          <c:x val="0.0355"/>
          <c:y val="0.10575"/>
          <c:w val="0.83825"/>
          <c:h val="0.837"/>
        </c:manualLayout>
      </c:layout>
      <c:scatterChart>
        <c:scatterStyle val="lineMarker"/>
        <c:varyColors val="0"/>
        <c:ser>
          <c:idx val="0"/>
          <c:order val="0"/>
          <c:tx>
            <c:strRef>
              <c:f>'Basis für Darstellungen'!$B$6</c:f>
              <c:strCache>
                <c:ptCount val="1"/>
                <c:pt idx="0">
                  <c:v>Jahr 1991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Darstellungen'!$V$6,'Basis für Darstellungen'!$X$6)</c:f>
              <c:numCache>
                <c:ptCount val="2"/>
                <c:pt idx="0">
                  <c:v>0</c:v>
                </c:pt>
                <c:pt idx="1">
                  <c:v>725.16</c:v>
                </c:pt>
              </c:numCache>
            </c:numRef>
          </c:xVal>
          <c:yVal>
            <c:numRef>
              <c:f>('Basis für Darstellungen'!$W$6,'Basis für Darstellungen'!$Y$6)</c:f>
              <c:numCache>
                <c:ptCount val="2"/>
                <c:pt idx="0">
                  <c:v>0</c:v>
                </c:pt>
                <c:pt idx="1">
                  <c:v>258.9265810997397</c:v>
                </c:pt>
              </c:numCache>
            </c:numRef>
          </c:yVal>
          <c:smooth val="0"/>
        </c:ser>
        <c:ser>
          <c:idx val="1"/>
          <c:order val="1"/>
          <c:tx>
            <c:strRef>
              <c:f>'Basis für Darstellungen'!$B$7</c:f>
              <c:strCache>
                <c:ptCount val="1"/>
                <c:pt idx="0">
                  <c:v>Jahr 1992</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Darstellungen'!$V$7,'Basis für Darstellungen'!$X$7)</c:f>
              <c:numCache>
                <c:ptCount val="2"/>
                <c:pt idx="0">
                  <c:v>725.16</c:v>
                </c:pt>
                <c:pt idx="1">
                  <c:v>1470.35</c:v>
                </c:pt>
              </c:numCache>
            </c:numRef>
          </c:xVal>
          <c:yVal>
            <c:numRef>
              <c:f>('Basis für Darstellungen'!$W$7,'Basis für Darstellungen'!$Y$7)</c:f>
              <c:numCache>
                <c:ptCount val="2"/>
                <c:pt idx="0">
                  <c:v>258.9265810997397</c:v>
                </c:pt>
                <c:pt idx="1">
                  <c:v>667.8175982424495</c:v>
                </c:pt>
              </c:numCache>
            </c:numRef>
          </c:yVal>
          <c:smooth val="0"/>
        </c:ser>
        <c:ser>
          <c:idx val="2"/>
          <c:order val="2"/>
          <c:tx>
            <c:strRef>
              <c:f>'Basis für Darstellungen'!$B$8</c:f>
              <c:strCache>
                <c:ptCount val="1"/>
                <c:pt idx="0">
                  <c:v>Jahr 1993</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Darstellungen'!$V$8,'Basis für Darstellungen'!$X$8)</c:f>
              <c:numCache>
                <c:ptCount val="2"/>
                <c:pt idx="0">
                  <c:v>1470.35</c:v>
                </c:pt>
                <c:pt idx="1">
                  <c:v>2073.81</c:v>
                </c:pt>
              </c:numCache>
            </c:numRef>
          </c:xVal>
          <c:yVal>
            <c:numRef>
              <c:f>('Basis für Darstellungen'!$W$8,'Basis für Darstellungen'!$Y$8)</c:f>
              <c:numCache>
                <c:ptCount val="2"/>
                <c:pt idx="0">
                  <c:v>667.8175982424495</c:v>
                </c:pt>
                <c:pt idx="1">
                  <c:v>1076.812742956907</c:v>
                </c:pt>
              </c:numCache>
            </c:numRef>
          </c:yVal>
          <c:smooth val="0"/>
        </c:ser>
        <c:ser>
          <c:idx val="3"/>
          <c:order val="3"/>
          <c:tx>
            <c:strRef>
              <c:f>'Basis für Darstellungen'!$B$9</c:f>
              <c:strCache>
                <c:ptCount val="1"/>
                <c:pt idx="0">
                  <c:v>Jahr 1994</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Darstellungen'!$V$9,'Basis für Darstellungen'!$X$9)</c:f>
              <c:numCache>
                <c:ptCount val="2"/>
                <c:pt idx="0">
                  <c:v>2073.81</c:v>
                </c:pt>
                <c:pt idx="1">
                  <c:v>2720.46</c:v>
                </c:pt>
              </c:numCache>
            </c:numRef>
          </c:xVal>
          <c:yVal>
            <c:numRef>
              <c:f>('Basis für Darstellungen'!$W$9,'Basis für Darstellungen'!$Y$9)</c:f>
              <c:numCache>
                <c:ptCount val="2"/>
                <c:pt idx="0">
                  <c:v>1076.812742956907</c:v>
                </c:pt>
                <c:pt idx="1">
                  <c:v>1485.5532199101933</c:v>
                </c:pt>
              </c:numCache>
            </c:numRef>
          </c:yVal>
          <c:smooth val="0"/>
        </c:ser>
        <c:ser>
          <c:idx val="4"/>
          <c:order val="4"/>
          <c:tx>
            <c:strRef>
              <c:f>'Basis für Darstellungen'!$B$10</c:f>
              <c:strCache>
                <c:ptCount val="1"/>
                <c:pt idx="0">
                  <c:v>Jahr 1995</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Darstellungen'!$V$10,'Basis für Darstellungen'!$X$10)</c:f>
              <c:numCache>
                <c:ptCount val="2"/>
                <c:pt idx="0">
                  <c:v>2720.46</c:v>
                </c:pt>
                <c:pt idx="1">
                  <c:v>3320.46</c:v>
                </c:pt>
              </c:numCache>
            </c:numRef>
          </c:xVal>
          <c:yVal>
            <c:numRef>
              <c:f>('Basis für Darstellungen'!$W$10,'Basis für Darstellungen'!$Y$10)</c:f>
              <c:numCache>
                <c:ptCount val="2"/>
                <c:pt idx="0">
                  <c:v>1485.5532199101933</c:v>
                </c:pt>
                <c:pt idx="1">
                  <c:v>2044.480764409478</c:v>
                </c:pt>
              </c:numCache>
            </c:numRef>
          </c:yVal>
          <c:smooth val="0"/>
        </c:ser>
        <c:ser>
          <c:idx val="5"/>
          <c:order val="5"/>
          <c:tx>
            <c:v>Mainstream</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Darstellungen'!$V$6,'Basis für Darstellungen'!$X$10)</c:f>
              <c:numCache>
                <c:ptCount val="2"/>
                <c:pt idx="0">
                  <c:v>0</c:v>
                </c:pt>
                <c:pt idx="1">
                  <c:v>3320.46</c:v>
                </c:pt>
              </c:numCache>
            </c:numRef>
          </c:xVal>
          <c:yVal>
            <c:numRef>
              <c:f>('Basis für Darstellungen'!$W$6,'Basis für Darstellungen'!$Y$10)</c:f>
              <c:numCache>
                <c:ptCount val="2"/>
                <c:pt idx="0">
                  <c:v>0</c:v>
                </c:pt>
                <c:pt idx="1">
                  <c:v>2044.480764409478</c:v>
                </c:pt>
              </c:numCache>
            </c:numRef>
          </c:yVal>
          <c:smooth val="0"/>
        </c:ser>
        <c:axId val="14053660"/>
        <c:axId val="59374077"/>
      </c:scatterChart>
      <c:valAx>
        <c:axId val="1405366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materielle Wertachse</a:t>
                </a:r>
              </a:p>
            </c:rich>
          </c:tx>
          <c:layout>
            <c:manualLayout>
              <c:xMode val="factor"/>
              <c:yMode val="factor"/>
              <c:x val="-0.006"/>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374077"/>
        <c:crosses val="autoZero"/>
        <c:crossBetween val="midCat"/>
        <c:dispUnits/>
      </c:valAx>
      <c:valAx>
        <c:axId val="5937407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immaterielle Wertachse</a:t>
                </a:r>
              </a:p>
            </c:rich>
          </c:tx>
          <c:layout>
            <c:manualLayout>
              <c:xMode val="factor"/>
              <c:yMode val="factor"/>
              <c:x val="-0.007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053660"/>
        <c:crosses val="autoZero"/>
        <c:crossBetween val="midCat"/>
        <c:dispUnits/>
      </c:valAx>
      <c:spPr>
        <a:solidFill>
          <a:srgbClr val="C0C0C0"/>
        </a:solidFill>
        <a:ln w="12700">
          <a:solidFill>
            <a:srgbClr val="808080"/>
          </a:solidFill>
        </a:ln>
      </c:spPr>
    </c:plotArea>
    <c:legend>
      <c:legendPos val="r"/>
      <c:layout>
        <c:manualLayout>
          <c:xMode val="edge"/>
          <c:yMode val="edge"/>
          <c:x val="0.88475"/>
          <c:y val="0.3995"/>
          <c:w val="0.1105"/>
          <c:h val="0.21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Ortskurve</a:t>
            </a:r>
          </a:p>
        </c:rich>
      </c:tx>
      <c:layout>
        <c:manualLayout>
          <c:xMode val="factor"/>
          <c:yMode val="factor"/>
          <c:x val="0.001"/>
          <c:y val="0"/>
        </c:manualLayout>
      </c:layout>
      <c:spPr>
        <a:noFill/>
        <a:ln>
          <a:noFill/>
        </a:ln>
      </c:spPr>
    </c:title>
    <c:plotArea>
      <c:layout>
        <c:manualLayout>
          <c:xMode val="edge"/>
          <c:yMode val="edge"/>
          <c:x val="0.0355"/>
          <c:y val="0.10575"/>
          <c:w val="0.8505"/>
          <c:h val="0.837"/>
        </c:manualLayout>
      </c:layout>
      <c:scatterChart>
        <c:scatterStyle val="lineMarker"/>
        <c:varyColors val="0"/>
        <c:ser>
          <c:idx val="0"/>
          <c:order val="0"/>
          <c:tx>
            <c:strRef>
              <c:f>'Basis für Darstellungen'!$B$6</c:f>
              <c:strCache>
                <c:ptCount val="1"/>
                <c:pt idx="0">
                  <c:v>Jahr 1991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Darstellungen'!$L$6,'Basis für Darstellungen'!$N$6)</c:f>
              <c:numCache>
                <c:ptCount val="2"/>
                <c:pt idx="0">
                  <c:v>0</c:v>
                </c:pt>
                <c:pt idx="1">
                  <c:v>725.16</c:v>
                </c:pt>
              </c:numCache>
            </c:numRef>
          </c:xVal>
          <c:yVal>
            <c:numRef>
              <c:f>('Basis für Darstellungen'!$M$6,'Basis für Darstellungen'!$O$6)</c:f>
              <c:numCache>
                <c:ptCount val="2"/>
                <c:pt idx="0">
                  <c:v>0</c:v>
                </c:pt>
                <c:pt idx="1">
                  <c:v>258.9265810997397</c:v>
                </c:pt>
              </c:numCache>
            </c:numRef>
          </c:yVal>
          <c:smooth val="0"/>
        </c:ser>
        <c:ser>
          <c:idx val="1"/>
          <c:order val="1"/>
          <c:tx>
            <c:strRef>
              <c:f>'Basis für Darstellungen'!$B$7</c:f>
              <c:strCache>
                <c:ptCount val="1"/>
                <c:pt idx="0">
                  <c:v>Jahr 1992</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Darstellungen'!$L$7,'Basis für Darstellungen'!$N$7)</c:f>
              <c:numCache>
                <c:ptCount val="2"/>
                <c:pt idx="0">
                  <c:v>725.16</c:v>
                </c:pt>
                <c:pt idx="1">
                  <c:v>745.19</c:v>
                </c:pt>
              </c:numCache>
            </c:numRef>
          </c:xVal>
          <c:yVal>
            <c:numRef>
              <c:f>('Basis für Darstellungen'!$M$7,'Basis für Darstellungen'!$O$7)</c:f>
              <c:numCache>
                <c:ptCount val="2"/>
                <c:pt idx="0">
                  <c:v>258.9265810997397</c:v>
                </c:pt>
                <c:pt idx="1">
                  <c:v>408.89101714270987</c:v>
                </c:pt>
              </c:numCache>
            </c:numRef>
          </c:yVal>
          <c:smooth val="0"/>
        </c:ser>
        <c:ser>
          <c:idx val="2"/>
          <c:order val="2"/>
          <c:tx>
            <c:strRef>
              <c:f>'Basis für Darstellungen'!$B$8</c:f>
              <c:strCache>
                <c:ptCount val="1"/>
                <c:pt idx="0">
                  <c:v>Jahr 1993</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Darstellungen'!$L$8,'Basis für Darstellungen'!$N$8)</c:f>
              <c:numCache>
                <c:ptCount val="2"/>
                <c:pt idx="0">
                  <c:v>745.19</c:v>
                </c:pt>
                <c:pt idx="1">
                  <c:v>603.46</c:v>
                </c:pt>
              </c:numCache>
            </c:numRef>
          </c:xVal>
          <c:yVal>
            <c:numRef>
              <c:f>('Basis für Darstellungen'!$M$8,'Basis für Darstellungen'!$O$8)</c:f>
              <c:numCache>
                <c:ptCount val="2"/>
                <c:pt idx="0">
                  <c:v>408.89101714270987</c:v>
                </c:pt>
                <c:pt idx="1">
                  <c:v>408.9951447144574</c:v>
                </c:pt>
              </c:numCache>
            </c:numRef>
          </c:yVal>
          <c:smooth val="0"/>
        </c:ser>
        <c:ser>
          <c:idx val="3"/>
          <c:order val="3"/>
          <c:tx>
            <c:strRef>
              <c:f>'Basis für Darstellungen'!$B$9</c:f>
              <c:strCache>
                <c:ptCount val="1"/>
                <c:pt idx="0">
                  <c:v>Jahr 1994</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Darstellungen'!$L$9,'Basis für Darstellungen'!$N$9)</c:f>
              <c:numCache>
                <c:ptCount val="2"/>
                <c:pt idx="0">
                  <c:v>603.46</c:v>
                </c:pt>
                <c:pt idx="1">
                  <c:v>646.65</c:v>
                </c:pt>
              </c:numCache>
            </c:numRef>
          </c:xVal>
          <c:yVal>
            <c:numRef>
              <c:f>('Basis für Darstellungen'!$M$9,'Basis für Darstellungen'!$O$9)</c:f>
              <c:numCache>
                <c:ptCount val="2"/>
                <c:pt idx="0">
                  <c:v>408.9951447144574</c:v>
                </c:pt>
                <c:pt idx="1">
                  <c:v>408.74047695328636</c:v>
                </c:pt>
              </c:numCache>
            </c:numRef>
          </c:yVal>
          <c:smooth val="0"/>
        </c:ser>
        <c:ser>
          <c:idx val="4"/>
          <c:order val="4"/>
          <c:tx>
            <c:strRef>
              <c:f>'Basis für Darstellungen'!$B$10</c:f>
              <c:strCache>
                <c:ptCount val="1"/>
                <c:pt idx="0">
                  <c:v>Jahr 1995</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Darstellungen'!$L$10,'Basis für Darstellungen'!$N$10)</c:f>
              <c:numCache>
                <c:ptCount val="2"/>
                <c:pt idx="0">
                  <c:v>646.65</c:v>
                </c:pt>
                <c:pt idx="1">
                  <c:v>600</c:v>
                </c:pt>
              </c:numCache>
            </c:numRef>
          </c:xVal>
          <c:yVal>
            <c:numRef>
              <c:f>('Basis für Darstellungen'!$M$10,'Basis für Darstellungen'!$O$10)</c:f>
              <c:numCache>
                <c:ptCount val="2"/>
                <c:pt idx="0">
                  <c:v>408.74047695328636</c:v>
                </c:pt>
                <c:pt idx="1">
                  <c:v>558.9275444992849</c:v>
                </c:pt>
              </c:numCache>
            </c:numRef>
          </c:yVal>
          <c:smooth val="0"/>
        </c:ser>
        <c:axId val="64604646"/>
        <c:axId val="44570903"/>
      </c:scatterChart>
      <c:valAx>
        <c:axId val="6460464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materielle Wertachse</a:t>
                </a:r>
              </a:p>
            </c:rich>
          </c:tx>
          <c:layout>
            <c:manualLayout>
              <c:xMode val="factor"/>
              <c:yMode val="factor"/>
              <c:x val="-0.006"/>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570903"/>
        <c:crosses val="autoZero"/>
        <c:crossBetween val="midCat"/>
        <c:dispUnits/>
      </c:valAx>
      <c:valAx>
        <c:axId val="4457090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immaterielle Wertachse</a:t>
                </a:r>
              </a:p>
            </c:rich>
          </c:tx>
          <c:layout>
            <c:manualLayout>
              <c:xMode val="factor"/>
              <c:yMode val="factor"/>
              <c:x val="-0.005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604646"/>
        <c:crosses val="autoZero"/>
        <c:crossBetween val="midCat"/>
        <c:dispUnits/>
      </c:valAx>
      <c:spPr>
        <a:solidFill>
          <a:srgbClr val="C0C0C0"/>
        </a:solidFill>
        <a:ln w="12700">
          <a:solidFill>
            <a:srgbClr val="808080"/>
          </a:solidFill>
        </a:ln>
      </c:spPr>
    </c:plotArea>
    <c:legend>
      <c:legendPos val="r"/>
      <c:layout>
        <c:manualLayout>
          <c:xMode val="edge"/>
          <c:yMode val="edge"/>
          <c:x val="0.8975"/>
          <c:y val="0.41975"/>
          <c:w val="0.09775"/>
          <c:h val="0.17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Parallelvektoren mit SPE</a:t>
            </a:r>
          </a:p>
        </c:rich>
      </c:tx>
      <c:layout>
        <c:manualLayout>
          <c:xMode val="factor"/>
          <c:yMode val="factor"/>
          <c:x val="0.002"/>
          <c:y val="0"/>
        </c:manualLayout>
      </c:layout>
      <c:spPr>
        <a:noFill/>
        <a:ln>
          <a:noFill/>
        </a:ln>
      </c:spPr>
    </c:title>
    <c:plotArea>
      <c:layout>
        <c:manualLayout>
          <c:xMode val="edge"/>
          <c:yMode val="edge"/>
          <c:x val="0.0355"/>
          <c:y val="0.10575"/>
          <c:w val="0.8505"/>
          <c:h val="0.837"/>
        </c:manualLayout>
      </c:layout>
      <c:scatterChart>
        <c:scatterStyle val="lineMarker"/>
        <c:varyColors val="0"/>
        <c:ser>
          <c:idx val="0"/>
          <c:order val="0"/>
          <c:tx>
            <c:strRef>
              <c:f>'Basis für Darstellungen'!$B$6</c:f>
              <c:strCache>
                <c:ptCount val="1"/>
                <c:pt idx="0">
                  <c:v>Jahr 1991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Darstellungen'!$Q$6,'Basis für Darstellungen'!$S$6)</c:f>
              <c:numCache>
                <c:ptCount val="2"/>
                <c:pt idx="0">
                  <c:v>0</c:v>
                </c:pt>
                <c:pt idx="1">
                  <c:v>725.16</c:v>
                </c:pt>
              </c:numCache>
            </c:numRef>
          </c:xVal>
          <c:yVal>
            <c:numRef>
              <c:f>('Basis für Darstellungen'!$R$6,'Basis für Darstellungen'!$T$6)</c:f>
              <c:numCache>
                <c:ptCount val="2"/>
                <c:pt idx="0">
                  <c:v>0</c:v>
                </c:pt>
                <c:pt idx="1">
                  <c:v>258.9265810997397</c:v>
                </c:pt>
              </c:numCache>
            </c:numRef>
          </c:yVal>
          <c:smooth val="0"/>
        </c:ser>
        <c:ser>
          <c:idx val="1"/>
          <c:order val="1"/>
          <c:tx>
            <c:strRef>
              <c:f>'Basis für Darstellungen'!$B$7</c:f>
              <c:strCache>
                <c:ptCount val="1"/>
                <c:pt idx="0">
                  <c:v>Jahr 1992</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Darstellungen'!$Q$7,'Basis für Darstellungen'!$S$7)</c:f>
              <c:numCache>
                <c:ptCount val="2"/>
                <c:pt idx="0">
                  <c:v>0</c:v>
                </c:pt>
                <c:pt idx="1">
                  <c:v>745.19</c:v>
                </c:pt>
              </c:numCache>
            </c:numRef>
          </c:xVal>
          <c:yVal>
            <c:numRef>
              <c:f>('Basis für Darstellungen'!$R$7,'Basis für Darstellungen'!$T$7)</c:f>
              <c:numCache>
                <c:ptCount val="2"/>
                <c:pt idx="0">
                  <c:v>142.81249796112922</c:v>
                </c:pt>
                <c:pt idx="1">
                  <c:v>408.89101714270987</c:v>
                </c:pt>
              </c:numCache>
            </c:numRef>
          </c:yVal>
          <c:smooth val="0"/>
        </c:ser>
        <c:ser>
          <c:idx val="2"/>
          <c:order val="2"/>
          <c:tx>
            <c:strRef>
              <c:f>'Basis für Darstellungen'!$B$8</c:f>
              <c:strCache>
                <c:ptCount val="1"/>
                <c:pt idx="0">
                  <c:v>Jahr 1993</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Darstellungen'!$Q$8,'Basis für Darstellungen'!$S$8)</c:f>
              <c:numCache>
                <c:ptCount val="2"/>
                <c:pt idx="0">
                  <c:v>0</c:v>
                </c:pt>
                <c:pt idx="1">
                  <c:v>603.46</c:v>
                </c:pt>
              </c:numCache>
            </c:numRef>
          </c:xVal>
          <c:yVal>
            <c:numRef>
              <c:f>('Basis für Darstellungen'!$R$8,'Basis für Darstellungen'!$T$8)</c:f>
              <c:numCache>
                <c:ptCount val="2"/>
                <c:pt idx="0">
                  <c:v>193.5229253001917</c:v>
                </c:pt>
                <c:pt idx="1">
                  <c:v>408.9951447144574</c:v>
                </c:pt>
              </c:numCache>
            </c:numRef>
          </c:yVal>
          <c:smooth val="0"/>
        </c:ser>
        <c:ser>
          <c:idx val="3"/>
          <c:order val="3"/>
          <c:tx>
            <c:strRef>
              <c:f>'Basis für Darstellungen'!$B$9</c:f>
              <c:strCache>
                <c:ptCount val="1"/>
                <c:pt idx="0">
                  <c:v>Jahr 1994</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Darstellungen'!$Q$9,'Basis für Darstellungen'!$S$9)</c:f>
              <c:numCache>
                <c:ptCount val="2"/>
                <c:pt idx="0">
                  <c:v>0</c:v>
                </c:pt>
                <c:pt idx="1">
                  <c:v>646.65</c:v>
                </c:pt>
              </c:numCache>
            </c:numRef>
          </c:xVal>
          <c:yVal>
            <c:numRef>
              <c:f>('Basis für Darstellungen'!$R$9,'Basis für Darstellungen'!$T$9)</c:f>
              <c:numCache>
                <c:ptCount val="2"/>
                <c:pt idx="0">
                  <c:v>177.84677946839105</c:v>
                </c:pt>
                <c:pt idx="1">
                  <c:v>408.74047695328636</c:v>
                </c:pt>
              </c:numCache>
            </c:numRef>
          </c:yVal>
          <c:smooth val="0"/>
        </c:ser>
        <c:ser>
          <c:idx val="4"/>
          <c:order val="4"/>
          <c:tx>
            <c:strRef>
              <c:f>'Basis für Darstellungen'!$B$10</c:f>
              <c:strCache>
                <c:ptCount val="1"/>
                <c:pt idx="0">
                  <c:v>Jahr 1995</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('Basis für Darstellungen'!$Q$10,'Basis für Darstellungen'!$S$10)</c:f>
              <c:numCache>
                <c:ptCount val="2"/>
                <c:pt idx="0">
                  <c:v>0</c:v>
                </c:pt>
                <c:pt idx="1">
                  <c:v>600</c:v>
                </c:pt>
              </c:numCache>
            </c:numRef>
          </c:xVal>
          <c:yVal>
            <c:numRef>
              <c:f>('Basis für Darstellungen'!$R$10,'Basis für Darstellungen'!$T$10)</c:f>
              <c:numCache>
                <c:ptCount val="2"/>
                <c:pt idx="0">
                  <c:v>344.69075722496774</c:v>
                </c:pt>
                <c:pt idx="1">
                  <c:v>558.9275444992849</c:v>
                </c:pt>
              </c:numCache>
            </c:numRef>
          </c:yVal>
          <c:smooth val="0"/>
        </c:ser>
        <c:axId val="65593808"/>
        <c:axId val="53473361"/>
      </c:scatterChart>
      <c:valAx>
        <c:axId val="6559380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materielle Wertachse</a:t>
                </a:r>
              </a:p>
            </c:rich>
          </c:tx>
          <c:layout>
            <c:manualLayout>
              <c:xMode val="factor"/>
              <c:yMode val="factor"/>
              <c:x val="-0.006"/>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473361"/>
        <c:crosses val="autoZero"/>
        <c:crossBetween val="midCat"/>
        <c:dispUnits/>
      </c:valAx>
      <c:valAx>
        <c:axId val="5347336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immaterielle Wertachse</a:t>
                </a:r>
              </a:p>
            </c:rich>
          </c:tx>
          <c:layout>
            <c:manualLayout>
              <c:xMode val="factor"/>
              <c:yMode val="factor"/>
              <c:x val="-0.005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93808"/>
        <c:crosses val="autoZero"/>
        <c:crossBetween val="midCat"/>
        <c:dispUnits/>
      </c:valAx>
      <c:spPr>
        <a:solidFill>
          <a:srgbClr val="C0C0C0"/>
        </a:solidFill>
        <a:ln w="12700">
          <a:solidFill>
            <a:srgbClr val="808080"/>
          </a:solidFill>
        </a:ln>
      </c:spPr>
    </c:plotArea>
    <c:legend>
      <c:legendPos val="r"/>
      <c:layout>
        <c:manualLayout>
          <c:xMode val="edge"/>
          <c:yMode val="edge"/>
          <c:x val="0.8975"/>
          <c:y val="0.41975"/>
          <c:w val="0.09775"/>
          <c:h val="0.17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66"/>
  </sheetViews>
  <pageMargins left="0.787401575" right="0.787401575" top="0.984251969" bottom="0.984251969" header="0.4921259845" footer="0.4921259845"/>
  <pageSetup horizontalDpi="300" verticalDpi="300" orientation="landscape" paperSize="9"/>
  <headerFooter>
    <oddFooter>&amp;L&amp;F&amp;A</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50"/>
  </sheetViews>
  <pageMargins left="0.787401575" right="0.787401575" top="0.984251969" bottom="0.984251969" header="0.4921259845" footer="0.4921259845"/>
  <pageSetup horizontalDpi="300" verticalDpi="300" orientation="landscape" paperSize="9"/>
  <headerFooter>
    <oddFooter>&amp;L&amp;F&amp;A</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50"/>
  </sheetViews>
  <pageMargins left="0.787401575" right="0.787401575" top="0.984251969" bottom="0.984251969" header="0.4921259845" footer="0.4921259845"/>
  <pageSetup horizontalDpi="300" verticalDpi="300" orientation="landscape" paperSize="9"/>
  <headerFooter>
    <oddFooter>&amp;L&amp;F&amp;A</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66"/>
  </sheetViews>
  <pageMargins left="0.787401575" right="0.787401575" top="0.984251969" bottom="0.984251969" header="0.4921259845" footer="0.4921259845"/>
  <pageSetup horizontalDpi="300" verticalDpi="300" orientation="landscape" paperSize="9"/>
  <headerFooter>
    <oddFooter>&amp;L&amp;F&amp;A</oddFooter>
  </headerFooter>
  <drawing r:id="rId1"/>
</chartsheet>
</file>

<file path=xl/chartsheets/sheet5.xml><?xml version="1.0" encoding="utf-8"?>
<chartsheet xmlns="http://schemas.openxmlformats.org/spreadsheetml/2006/main" xmlns:r="http://schemas.openxmlformats.org/officeDocument/2006/relationships">
  <sheetViews>
    <sheetView tabSelected="1" workbookViewId="0" zoomScale="66"/>
  </sheetViews>
  <pageMargins left="0.787401575" right="0.787401575" top="0.984251969" bottom="0.984251969" header="0.4921259845" footer="0.4921259845"/>
  <pageSetup horizontalDpi="300" verticalDpi="300" orientation="landscape" paperSize="9"/>
  <headerFooter>
    <oddFooter>&amp;L&amp;F&amp;A</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66"/>
  </sheetViews>
  <pageMargins left="0.787401575" right="0.787401575" top="0.984251969" bottom="0.984251969" header="0.4921259845" footer="0.4921259845"/>
  <pageSetup horizontalDpi="300" verticalDpi="300" orientation="landscape" paperSize="9"/>
  <headerFooter>
    <oddFooter>&amp;L&amp;F&amp;A</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66"/>
  </sheetViews>
  <pageMargins left="0.787401575" right="0.787401575" top="0.984251969" bottom="0.984251969" header="0.4921259845" footer="0.4921259845"/>
  <pageSetup horizontalDpi="300" verticalDpi="300" orientation="landscape" paperSize="9"/>
  <headerFooter>
    <oddFooter>&amp;L&amp;F&amp;A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34050"/>
    <xdr:graphicFrame>
      <xdr:nvGraphicFramePr>
        <xdr:cNvPr id="1" name="Shape 1025"/>
        <xdr:cNvGraphicFramePr/>
      </xdr:nvGraphicFramePr>
      <xdr:xfrm>
        <a:off x="0" y="0"/>
        <a:ext cx="9220200" cy="57340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34050"/>
    <xdr:graphicFrame>
      <xdr:nvGraphicFramePr>
        <xdr:cNvPr id="1" name="Shape 1025"/>
        <xdr:cNvGraphicFramePr/>
      </xdr:nvGraphicFramePr>
      <xdr:xfrm>
        <a:off x="0" y="0"/>
        <a:ext cx="9220200" cy="57340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62625"/>
    <xdr:graphicFrame>
      <xdr:nvGraphicFramePr>
        <xdr:cNvPr id="1" name="Shape 1025"/>
        <xdr:cNvGraphicFramePr/>
      </xdr:nvGraphicFramePr>
      <xdr:xfrm>
        <a:off x="0" y="0"/>
        <a:ext cx="9239250" cy="57626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bretscher@bengin.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3"/>
  <sheetViews>
    <sheetView zoomScale="75" zoomScaleNormal="75" zoomScalePageLayoutView="0" workbookViewId="0" topLeftCell="A1">
      <selection activeCell="A1" sqref="A1"/>
    </sheetView>
  </sheetViews>
  <sheetFormatPr defaultColWidth="11.421875" defaultRowHeight="12.75"/>
  <cols>
    <col min="1" max="1" width="3.57421875" style="0" customWidth="1"/>
    <col min="2" max="2" width="13.421875" style="0" customWidth="1"/>
    <col min="3" max="3" width="22.421875" style="0" customWidth="1"/>
    <col min="6" max="6" width="12.7109375" style="0" customWidth="1"/>
    <col min="7" max="7" width="12.140625" style="0" customWidth="1"/>
    <col min="8" max="8" width="12.7109375" style="0" customWidth="1"/>
    <col min="9" max="9" width="2.00390625" style="0" customWidth="1"/>
    <col min="10" max="10" width="23.28125" style="0" customWidth="1"/>
  </cols>
  <sheetData>
    <row r="1" ht="24" customHeight="1">
      <c r="A1" s="13" t="s">
        <v>34</v>
      </c>
    </row>
    <row r="3" spans="2:10" ht="36.75" customHeight="1">
      <c r="B3" s="43" t="s">
        <v>32</v>
      </c>
      <c r="C3" s="43"/>
      <c r="D3" s="43"/>
      <c r="E3" s="43"/>
      <c r="F3" s="43"/>
      <c r="G3" s="43"/>
      <c r="H3" s="43"/>
      <c r="I3" s="43"/>
      <c r="J3" s="43"/>
    </row>
    <row r="4" spans="2:10" ht="62.25" customHeight="1">
      <c r="B4" s="43" t="s">
        <v>33</v>
      </c>
      <c r="C4" s="43"/>
      <c r="D4" s="43"/>
      <c r="E4" s="43"/>
      <c r="F4" s="43"/>
      <c r="G4" s="43"/>
      <c r="H4" s="43"/>
      <c r="I4" s="43"/>
      <c r="J4" s="43"/>
    </row>
    <row r="5" spans="2:10" ht="47.25" customHeight="1">
      <c r="B5" s="43" t="s">
        <v>29</v>
      </c>
      <c r="C5" s="43"/>
      <c r="D5" s="43"/>
      <c r="E5" s="43"/>
      <c r="F5" s="43"/>
      <c r="G5" s="43"/>
      <c r="H5" s="43"/>
      <c r="I5" s="43"/>
      <c r="J5" s="43"/>
    </row>
    <row r="6" spans="2:10" ht="38.25" customHeight="1">
      <c r="B6" s="43" t="s">
        <v>28</v>
      </c>
      <c r="C6" s="43"/>
      <c r="D6" s="43"/>
      <c r="E6" s="43"/>
      <c r="F6" s="43"/>
      <c r="G6" s="43"/>
      <c r="H6" s="43"/>
      <c r="I6" s="43"/>
      <c r="J6" s="43"/>
    </row>
    <row r="7" ht="7.5" customHeight="1"/>
    <row r="8" spans="2:10" ht="54.75" customHeight="1">
      <c r="B8" s="45" t="s">
        <v>37</v>
      </c>
      <c r="C8" s="45"/>
      <c r="D8" s="45"/>
      <c r="E8" s="45"/>
      <c r="F8" s="45"/>
      <c r="G8" s="45"/>
      <c r="H8" s="45"/>
      <c r="I8" s="45"/>
      <c r="J8" s="45"/>
    </row>
    <row r="10" ht="13.5" thickBot="1"/>
    <row r="11" spans="2:8" ht="39" thickTop="1">
      <c r="B11" s="19"/>
      <c r="C11" s="23" t="s">
        <v>13</v>
      </c>
      <c r="D11" s="24" t="s">
        <v>41</v>
      </c>
      <c r="E11" s="24" t="s">
        <v>42</v>
      </c>
      <c r="F11" s="24" t="s">
        <v>24</v>
      </c>
      <c r="G11" s="30" t="s">
        <v>36</v>
      </c>
      <c r="H11" s="25" t="s">
        <v>25</v>
      </c>
    </row>
    <row r="12" spans="2:8" ht="5.25" customHeight="1">
      <c r="B12" s="20"/>
      <c r="C12" s="26"/>
      <c r="D12" s="26"/>
      <c r="E12" s="26"/>
      <c r="F12" s="26"/>
      <c r="G12" s="31"/>
      <c r="H12" s="27"/>
    </row>
    <row r="13" spans="2:8" ht="12.75">
      <c r="B13" s="21" t="s">
        <v>14</v>
      </c>
      <c r="C13" s="28" t="s">
        <v>19</v>
      </c>
      <c r="D13" s="28">
        <v>725.16</v>
      </c>
      <c r="E13" s="28">
        <v>770</v>
      </c>
      <c r="F13" s="15">
        <f>+'Basis für Darstellungen'!E6</f>
        <v>258.9265810997397</v>
      </c>
      <c r="G13" s="32">
        <f>ATAN(F13/D13)*180/PI()</f>
        <v>19.64968029336701</v>
      </c>
      <c r="H13" s="16">
        <f>+'Basis für Darstellungen'!E19</f>
        <v>44.84000000000003</v>
      </c>
    </row>
    <row r="14" spans="2:8" ht="12.75">
      <c r="B14" s="21" t="s">
        <v>15</v>
      </c>
      <c r="C14" s="28" t="s">
        <v>20</v>
      </c>
      <c r="D14" s="28">
        <v>745.19</v>
      </c>
      <c r="E14" s="28">
        <v>850</v>
      </c>
      <c r="F14" s="15">
        <f>+'Basis für Darstellungen'!E7</f>
        <v>408.89101714270987</v>
      </c>
      <c r="G14" s="32">
        <f>ATAN(F14/D14)*180/PI()</f>
        <v>28.753887632319962</v>
      </c>
      <c r="H14" s="16">
        <f>+'Basis für Darstellungen'!E18</f>
        <v>104.80999999999995</v>
      </c>
    </row>
    <row r="15" spans="2:8" ht="12.75">
      <c r="B15" s="21" t="s">
        <v>16</v>
      </c>
      <c r="C15" s="28" t="s">
        <v>21</v>
      </c>
      <c r="D15" s="28">
        <v>603.46</v>
      </c>
      <c r="E15" s="28">
        <v>729</v>
      </c>
      <c r="F15" s="15">
        <f>+'Basis für Darstellungen'!E8</f>
        <v>408.9951447144574</v>
      </c>
      <c r="G15" s="32">
        <f>ATAN(F15/D15)*180/PI()</f>
        <v>34.12746493590127</v>
      </c>
      <c r="H15" s="16">
        <f>+'Basis für Darstellungen'!E17</f>
        <v>125.53999999999996</v>
      </c>
    </row>
    <row r="16" spans="2:8" ht="12.75">
      <c r="B16" s="21" t="s">
        <v>17</v>
      </c>
      <c r="C16" s="28" t="s">
        <v>22</v>
      </c>
      <c r="D16" s="28">
        <v>646.65</v>
      </c>
      <c r="E16" s="28">
        <v>765</v>
      </c>
      <c r="F16" s="15">
        <f>+'Basis für Darstellungen'!E9</f>
        <v>408.74047695328636</v>
      </c>
      <c r="G16" s="32">
        <f>ATAN(F16/D16)*180/PI()</f>
        <v>32.296538146202344</v>
      </c>
      <c r="H16" s="16">
        <f>+'Basis für Darstellungen'!E16</f>
        <v>118.35000000000002</v>
      </c>
    </row>
    <row r="17" spans="2:8" ht="13.5" thickBot="1">
      <c r="B17" s="22" t="s">
        <v>18</v>
      </c>
      <c r="C17" s="29" t="s">
        <v>23</v>
      </c>
      <c r="D17" s="29">
        <v>600</v>
      </c>
      <c r="E17" s="29">
        <v>820</v>
      </c>
      <c r="F17" s="17">
        <f>+'Basis für Darstellungen'!E10</f>
        <v>558.9275444992849</v>
      </c>
      <c r="G17" s="33">
        <f>ATAN(F17/D17)*180/PI()</f>
        <v>42.97028393174317</v>
      </c>
      <c r="H17" s="18">
        <f>+'Basis für Darstellungen'!E15</f>
        <v>220</v>
      </c>
    </row>
    <row r="18" spans="3:8" ht="13.5" thickTop="1">
      <c r="C18" s="44" t="s">
        <v>27</v>
      </c>
      <c r="D18" s="44"/>
      <c r="E18" s="44"/>
      <c r="F18" s="46" t="s">
        <v>30</v>
      </c>
      <c r="G18" s="46"/>
      <c r="H18" s="47"/>
    </row>
    <row r="21" spans="2:7" ht="12.75">
      <c r="B21" t="s">
        <v>12</v>
      </c>
      <c r="G21" s="14" t="s">
        <v>40</v>
      </c>
    </row>
    <row r="22" ht="12.75">
      <c r="B22" t="s">
        <v>26</v>
      </c>
    </row>
    <row r="23" ht="12.75">
      <c r="B23" s="34">
        <v>37275</v>
      </c>
    </row>
  </sheetData>
  <sheetProtection/>
  <mergeCells count="7">
    <mergeCell ref="B3:J3"/>
    <mergeCell ref="C18:E18"/>
    <mergeCell ref="B8:J8"/>
    <mergeCell ref="B6:J6"/>
    <mergeCell ref="B5:J5"/>
    <mergeCell ref="B4:J4"/>
    <mergeCell ref="F18:H18"/>
  </mergeCells>
  <hyperlinks>
    <hyperlink ref="G21" r:id="rId1" display="peter.bretscher@bengin.com"/>
  </hyperlinks>
  <printOptions/>
  <pageMargins left="0.787401575" right="0.787401575" top="0.8" bottom="0.984251969" header="0.4921259845" footer="0.4921259845"/>
  <pageSetup horizontalDpi="300" verticalDpi="300" orientation="landscape" paperSize="9" scale="96" r:id="rId2"/>
  <headerFooter alignWithMargins="0">
    <oddFooter>&amp;L&amp;F &amp;A&amp;R(C)  Registered Copyright TXu</oddFooter>
  </headerFooter>
</worksheet>
</file>

<file path=xl/worksheets/sheet2.xml><?xml version="1.0" encoding="utf-8"?>
<worksheet xmlns="http://schemas.openxmlformats.org/spreadsheetml/2006/main" xmlns:r="http://schemas.openxmlformats.org/officeDocument/2006/relationships">
  <dimension ref="B2:Y19"/>
  <sheetViews>
    <sheetView showGridLines="0" zoomScale="75" zoomScaleNormal="75" zoomScalePageLayoutView="0" workbookViewId="0" topLeftCell="A1">
      <selection activeCell="A1" sqref="A1"/>
    </sheetView>
  </sheetViews>
  <sheetFormatPr defaultColWidth="11.421875" defaultRowHeight="12.75"/>
  <cols>
    <col min="1" max="1" width="3.7109375" style="0" customWidth="1"/>
    <col min="2" max="2" width="11.00390625" style="0" customWidth="1"/>
    <col min="3" max="3" width="18.7109375" style="0" customWidth="1"/>
    <col min="4" max="4" width="18.57421875" style="0" customWidth="1"/>
    <col min="5" max="5" width="11.57421875" style="0" customWidth="1"/>
    <col min="6" max="6" width="10.8515625" style="0" customWidth="1"/>
    <col min="7" max="10" width="5.7109375" style="0" customWidth="1"/>
    <col min="11" max="11" width="1.8515625" style="0" customWidth="1"/>
    <col min="12" max="15" width="5.7109375" style="0" customWidth="1"/>
    <col min="16" max="16" width="3.421875" style="0" customWidth="1"/>
    <col min="17" max="17" width="6.421875" style="0" customWidth="1"/>
    <col min="18" max="18" width="6.140625" style="0" customWidth="1"/>
    <col min="19" max="19" width="6.28125" style="0" customWidth="1"/>
    <col min="20" max="20" width="7.00390625" style="0" customWidth="1"/>
    <col min="21" max="21" width="3.421875" style="0" customWidth="1"/>
    <col min="22" max="22" width="6.140625" style="0" customWidth="1"/>
    <col min="23" max="23" width="6.8515625" style="0" customWidth="1"/>
    <col min="24" max="24" width="6.7109375" style="0" customWidth="1"/>
    <col min="25" max="25" width="6.8515625" style="0" customWidth="1"/>
  </cols>
  <sheetData>
    <row r="2" spans="2:3" ht="12.75">
      <c r="B2" s="1"/>
      <c r="C2" t="s">
        <v>31</v>
      </c>
    </row>
    <row r="3" spans="7:25" ht="30" customHeight="1">
      <c r="G3" s="53" t="s">
        <v>8</v>
      </c>
      <c r="H3" s="54"/>
      <c r="I3" s="54"/>
      <c r="J3" s="55"/>
      <c r="L3" s="56" t="s">
        <v>7</v>
      </c>
      <c r="M3" s="57"/>
      <c r="N3" s="57"/>
      <c r="O3" s="58"/>
      <c r="Q3" s="56" t="s">
        <v>38</v>
      </c>
      <c r="R3" s="57"/>
      <c r="S3" s="57"/>
      <c r="T3" s="58"/>
      <c r="V3" s="56" t="s">
        <v>39</v>
      </c>
      <c r="W3" s="57"/>
      <c r="X3" s="57"/>
      <c r="Y3" s="58"/>
    </row>
    <row r="4" spans="2:25" ht="45" customHeight="1">
      <c r="B4" s="35"/>
      <c r="C4" s="36" t="s">
        <v>4</v>
      </c>
      <c r="D4" s="36" t="s">
        <v>5</v>
      </c>
      <c r="E4" s="37" t="s">
        <v>6</v>
      </c>
      <c r="F4" s="35" t="s">
        <v>35</v>
      </c>
      <c r="G4" s="50" t="s">
        <v>0</v>
      </c>
      <c r="H4" s="51"/>
      <c r="I4" s="51" t="s">
        <v>1</v>
      </c>
      <c r="J4" s="52"/>
      <c r="K4" s="3"/>
      <c r="L4" s="50" t="s">
        <v>0</v>
      </c>
      <c r="M4" s="51"/>
      <c r="N4" s="51" t="s">
        <v>1</v>
      </c>
      <c r="O4" s="52"/>
      <c r="Q4" s="50" t="s">
        <v>0</v>
      </c>
      <c r="R4" s="51"/>
      <c r="S4" s="51" t="s">
        <v>1</v>
      </c>
      <c r="T4" s="52"/>
      <c r="V4" s="50" t="s">
        <v>0</v>
      </c>
      <c r="W4" s="51"/>
      <c r="X4" s="51" t="s">
        <v>1</v>
      </c>
      <c r="Y4" s="52"/>
    </row>
    <row r="5" spans="2:25" s="2" customFormat="1" ht="12.75">
      <c r="B5" s="38"/>
      <c r="C5" s="39"/>
      <c r="D5" s="39"/>
      <c r="E5" s="40"/>
      <c r="F5" s="38"/>
      <c r="G5" s="4" t="s">
        <v>2</v>
      </c>
      <c r="H5" s="5" t="s">
        <v>3</v>
      </c>
      <c r="I5" s="5" t="s">
        <v>2</v>
      </c>
      <c r="J5" s="6" t="s">
        <v>3</v>
      </c>
      <c r="L5" s="4" t="s">
        <v>2</v>
      </c>
      <c r="M5" s="5" t="s">
        <v>3</v>
      </c>
      <c r="N5" s="5" t="s">
        <v>2</v>
      </c>
      <c r="O5" s="6" t="s">
        <v>3</v>
      </c>
      <c r="Q5" s="4" t="s">
        <v>2</v>
      </c>
      <c r="R5" s="5" t="s">
        <v>3</v>
      </c>
      <c r="S5" s="5" t="s">
        <v>2</v>
      </c>
      <c r="T5" s="6" t="s">
        <v>3</v>
      </c>
      <c r="V5" s="4" t="s">
        <v>2</v>
      </c>
      <c r="W5" s="5" t="s">
        <v>3</v>
      </c>
      <c r="X5" s="5" t="s">
        <v>2</v>
      </c>
      <c r="Y5" s="6" t="s">
        <v>3</v>
      </c>
    </row>
    <row r="6" spans="2:25" ht="12.75">
      <c r="B6" s="41" t="str">
        <f>+Titelblatt!C13</f>
        <v>Jahr 1991</v>
      </c>
      <c r="C6" s="41">
        <f>+Titelblatt!D13</f>
        <v>725.16</v>
      </c>
      <c r="D6" s="41">
        <f>+Titelblatt!E13</f>
        <v>770</v>
      </c>
      <c r="E6" s="42">
        <f>SQRT($D6*$D6-$C6*$C6)</f>
        <v>258.9265810997397</v>
      </c>
      <c r="F6" s="35">
        <f>ATAN(E6/C6)*180/PI()</f>
        <v>19.64968029336701</v>
      </c>
      <c r="G6" s="7">
        <v>0</v>
      </c>
      <c r="H6" s="8">
        <v>0</v>
      </c>
      <c r="I6" s="8">
        <f>+C6</f>
        <v>725.16</v>
      </c>
      <c r="J6" s="9">
        <f>SQRT($D6*$D6-$C6*$C6)</f>
        <v>258.9265810997397</v>
      </c>
      <c r="L6" s="7">
        <v>0</v>
      </c>
      <c r="M6" s="8">
        <v>0</v>
      </c>
      <c r="N6" s="8">
        <f>+$I$6</f>
        <v>725.16</v>
      </c>
      <c r="O6" s="9">
        <f>SQRT($D6*$D6-$C6*$C6)</f>
        <v>258.9265810997397</v>
      </c>
      <c r="Q6" s="7">
        <v>0</v>
      </c>
      <c r="R6" s="8">
        <v>0</v>
      </c>
      <c r="S6" s="8">
        <f aca="true" t="shared" si="0" ref="S6:T10">+I6</f>
        <v>725.16</v>
      </c>
      <c r="T6" s="9">
        <f t="shared" si="0"/>
        <v>258.9265810997397</v>
      </c>
      <c r="V6" s="7">
        <v>0</v>
      </c>
      <c r="W6" s="8">
        <v>0</v>
      </c>
      <c r="X6" s="8">
        <f>+C6</f>
        <v>725.16</v>
      </c>
      <c r="Y6" s="9">
        <f>+E6</f>
        <v>258.9265810997397</v>
      </c>
    </row>
    <row r="7" spans="2:25" ht="12.75">
      <c r="B7" s="41" t="str">
        <f>+Titelblatt!C14</f>
        <v>Jahr 1992</v>
      </c>
      <c r="C7" s="41">
        <f>+Titelblatt!D14</f>
        <v>745.19</v>
      </c>
      <c r="D7" s="41">
        <f>+Titelblatt!E14</f>
        <v>850</v>
      </c>
      <c r="E7" s="42">
        <f>SQRT($D7*$D7-$C7*$C7)</f>
        <v>408.89101714270987</v>
      </c>
      <c r="F7" s="35">
        <f>ATAN(E7/C7)*180/PI()</f>
        <v>28.753887632319962</v>
      </c>
      <c r="G7" s="7">
        <v>0</v>
      </c>
      <c r="H7" s="8">
        <v>0</v>
      </c>
      <c r="I7" s="8">
        <f>+C7</f>
        <v>745.19</v>
      </c>
      <c r="J7" s="9">
        <f>SQRT($D7*$D7-$C7*$C7)</f>
        <v>408.89101714270987</v>
      </c>
      <c r="L7" s="7">
        <f aca="true" t="shared" si="1" ref="L7:M10">+N6</f>
        <v>725.16</v>
      </c>
      <c r="M7" s="8">
        <f t="shared" si="1"/>
        <v>258.9265810997397</v>
      </c>
      <c r="N7" s="8">
        <f>+I7</f>
        <v>745.19</v>
      </c>
      <c r="O7" s="9">
        <f>SQRT($D7*$D7-$C7*$C7)</f>
        <v>408.89101714270987</v>
      </c>
      <c r="Q7" s="7">
        <v>0</v>
      </c>
      <c r="R7" s="8">
        <f>+T7-$T$6*S7/$S$6</f>
        <v>142.81249796112922</v>
      </c>
      <c r="S7" s="8">
        <f t="shared" si="0"/>
        <v>745.19</v>
      </c>
      <c r="T7" s="9">
        <f t="shared" si="0"/>
        <v>408.89101714270987</v>
      </c>
      <c r="V7" s="7">
        <f aca="true" t="shared" si="2" ref="V7:W10">+X6</f>
        <v>725.16</v>
      </c>
      <c r="W7" s="8">
        <f t="shared" si="2"/>
        <v>258.9265810997397</v>
      </c>
      <c r="X7" s="8">
        <f>+X6+C7</f>
        <v>1470.35</v>
      </c>
      <c r="Y7" s="9">
        <f>+Y6+E7</f>
        <v>667.8175982424495</v>
      </c>
    </row>
    <row r="8" spans="2:25" ht="12.75">
      <c r="B8" s="41" t="str">
        <f>+Titelblatt!C15</f>
        <v>Jahr 1993</v>
      </c>
      <c r="C8" s="41">
        <f>+Titelblatt!D15</f>
        <v>603.46</v>
      </c>
      <c r="D8" s="41">
        <f>+Titelblatt!E15</f>
        <v>729</v>
      </c>
      <c r="E8" s="42">
        <f>SQRT($D8*$D8-$C8*$C8)</f>
        <v>408.9951447144574</v>
      </c>
      <c r="F8" s="35">
        <f>ATAN(E8/C8)*180/PI()</f>
        <v>34.12746493590127</v>
      </c>
      <c r="G8" s="7">
        <v>0</v>
      </c>
      <c r="H8" s="8">
        <v>0</v>
      </c>
      <c r="I8" s="8">
        <f>+C8</f>
        <v>603.46</v>
      </c>
      <c r="J8" s="9">
        <f>SQRT($D8*$D8-$C8*$C8)</f>
        <v>408.9951447144574</v>
      </c>
      <c r="L8" s="7">
        <f t="shared" si="1"/>
        <v>745.19</v>
      </c>
      <c r="M8" s="8">
        <f t="shared" si="1"/>
        <v>408.89101714270987</v>
      </c>
      <c r="N8" s="8">
        <f>+I8</f>
        <v>603.46</v>
      </c>
      <c r="O8" s="9">
        <f>SQRT($D8*$D8-$C8*$C8)</f>
        <v>408.9951447144574</v>
      </c>
      <c r="Q8" s="7">
        <v>0</v>
      </c>
      <c r="R8" s="8">
        <f>+T8-$T$6*S8/$S$6</f>
        <v>193.5229253001917</v>
      </c>
      <c r="S8" s="8">
        <f t="shared" si="0"/>
        <v>603.46</v>
      </c>
      <c r="T8" s="9">
        <f t="shared" si="0"/>
        <v>408.9951447144574</v>
      </c>
      <c r="V8" s="7">
        <f t="shared" si="2"/>
        <v>1470.35</v>
      </c>
      <c r="W8" s="8">
        <f t="shared" si="2"/>
        <v>667.8175982424495</v>
      </c>
      <c r="X8" s="8">
        <f>+X7+C8</f>
        <v>2073.81</v>
      </c>
      <c r="Y8" s="9">
        <f>+Y7+E8</f>
        <v>1076.812742956907</v>
      </c>
    </row>
    <row r="9" spans="2:25" ht="12.75">
      <c r="B9" s="41" t="str">
        <f>+Titelblatt!C16</f>
        <v>Jahr 1994</v>
      </c>
      <c r="C9" s="41">
        <f>+Titelblatt!D16</f>
        <v>646.65</v>
      </c>
      <c r="D9" s="41">
        <f>+Titelblatt!E16</f>
        <v>765</v>
      </c>
      <c r="E9" s="42">
        <f>SQRT($D9*$D9-$C9*$C9)</f>
        <v>408.74047695328636</v>
      </c>
      <c r="F9" s="35">
        <f>ATAN(E9/C9)*180/PI()</f>
        <v>32.296538146202344</v>
      </c>
      <c r="G9" s="7">
        <v>0</v>
      </c>
      <c r="H9" s="8">
        <v>0</v>
      </c>
      <c r="I9" s="8">
        <f>+C9</f>
        <v>646.65</v>
      </c>
      <c r="J9" s="9">
        <f>SQRT($D9*$D9-$C9*$C9)</f>
        <v>408.74047695328636</v>
      </c>
      <c r="L9" s="7">
        <f t="shared" si="1"/>
        <v>603.46</v>
      </c>
      <c r="M9" s="8">
        <f t="shared" si="1"/>
        <v>408.9951447144574</v>
      </c>
      <c r="N9" s="8">
        <f>+I9</f>
        <v>646.65</v>
      </c>
      <c r="O9" s="9">
        <f>SQRT($D9*$D9-$C9*$C9)</f>
        <v>408.74047695328636</v>
      </c>
      <c r="Q9" s="7">
        <v>0</v>
      </c>
      <c r="R9" s="8">
        <f>+T9-$T$6*S9/$S$6</f>
        <v>177.84677946839105</v>
      </c>
      <c r="S9" s="8">
        <f t="shared" si="0"/>
        <v>646.65</v>
      </c>
      <c r="T9" s="9">
        <f t="shared" si="0"/>
        <v>408.74047695328636</v>
      </c>
      <c r="V9" s="7">
        <f t="shared" si="2"/>
        <v>2073.81</v>
      </c>
      <c r="W9" s="8">
        <f t="shared" si="2"/>
        <v>1076.812742956907</v>
      </c>
      <c r="X9" s="8">
        <f>+X8+C9</f>
        <v>2720.46</v>
      </c>
      <c r="Y9" s="9">
        <f>+Y8+E9</f>
        <v>1485.5532199101933</v>
      </c>
    </row>
    <row r="10" spans="2:25" ht="12.75">
      <c r="B10" s="41" t="str">
        <f>+Titelblatt!C17</f>
        <v>Jahr 1995</v>
      </c>
      <c r="C10" s="41">
        <f>+Titelblatt!D17</f>
        <v>600</v>
      </c>
      <c r="D10" s="41">
        <f>+Titelblatt!E17</f>
        <v>820</v>
      </c>
      <c r="E10" s="42">
        <f>SQRT($D10*$D10-$C10*$C10)</f>
        <v>558.9275444992849</v>
      </c>
      <c r="F10" s="35">
        <f>ATAN(E10/C10)*180/PI()</f>
        <v>42.97028393174317</v>
      </c>
      <c r="G10" s="10">
        <v>0</v>
      </c>
      <c r="H10" s="11">
        <v>0</v>
      </c>
      <c r="I10" s="11">
        <f>+C10</f>
        <v>600</v>
      </c>
      <c r="J10" s="12">
        <f>SQRT($D10*$D10-$C10*$C10)</f>
        <v>558.9275444992849</v>
      </c>
      <c r="L10" s="10">
        <f t="shared" si="1"/>
        <v>646.65</v>
      </c>
      <c r="M10" s="11">
        <f t="shared" si="1"/>
        <v>408.74047695328636</v>
      </c>
      <c r="N10" s="11">
        <f>+I10</f>
        <v>600</v>
      </c>
      <c r="O10" s="12">
        <f>SQRT($D10*$D10-$C10*$C10)</f>
        <v>558.9275444992849</v>
      </c>
      <c r="Q10" s="10">
        <v>0</v>
      </c>
      <c r="R10" s="11">
        <f>+T10-$T$6*S10/$S$6</f>
        <v>344.69075722496774</v>
      </c>
      <c r="S10" s="11">
        <f t="shared" si="0"/>
        <v>600</v>
      </c>
      <c r="T10" s="12">
        <f t="shared" si="0"/>
        <v>558.9275444992849</v>
      </c>
      <c r="V10" s="10">
        <f t="shared" si="2"/>
        <v>2720.46</v>
      </c>
      <c r="W10" s="11">
        <f t="shared" si="2"/>
        <v>1485.5532199101933</v>
      </c>
      <c r="X10" s="11">
        <f>+X9+C10</f>
        <v>3320.46</v>
      </c>
      <c r="Y10" s="12">
        <f>+Y9+E10</f>
        <v>2044.480764409478</v>
      </c>
    </row>
    <row r="13" spans="2:8" ht="41.25" customHeight="1">
      <c r="B13" s="35"/>
      <c r="C13" s="37" t="str">
        <f>+C4</f>
        <v>unterer Stützwert materiell</v>
      </c>
      <c r="D13" s="37" t="str">
        <f>+D4</f>
        <v>oberer Stützwert materiell</v>
      </c>
      <c r="E13" s="48" t="s">
        <v>11</v>
      </c>
      <c r="F13" s="49"/>
      <c r="G13" s="49"/>
      <c r="H13" s="49"/>
    </row>
    <row r="14" spans="2:8" ht="12.75">
      <c r="B14" s="35"/>
      <c r="C14" s="35" t="s">
        <v>9</v>
      </c>
      <c r="D14" s="35" t="s">
        <v>10</v>
      </c>
      <c r="E14" s="35"/>
      <c r="F14" s="35"/>
      <c r="G14" s="35"/>
      <c r="H14" s="35"/>
    </row>
    <row r="15" spans="2:8" ht="12.75">
      <c r="B15" s="35" t="str">
        <f>+B10</f>
        <v>Jahr 1995</v>
      </c>
      <c r="C15" s="35">
        <f>+C10</f>
        <v>600</v>
      </c>
      <c r="D15" s="35">
        <f>+D10</f>
        <v>820</v>
      </c>
      <c r="E15" s="35">
        <f>+D15-C15</f>
        <v>220</v>
      </c>
      <c r="F15" s="35"/>
      <c r="G15" s="35"/>
      <c r="H15" s="35"/>
    </row>
    <row r="16" spans="2:8" ht="12.75">
      <c r="B16" s="35" t="str">
        <f>+B9</f>
        <v>Jahr 1994</v>
      </c>
      <c r="C16" s="35">
        <f>+C9</f>
        <v>646.65</v>
      </c>
      <c r="D16" s="35">
        <f>+D9</f>
        <v>765</v>
      </c>
      <c r="E16" s="35">
        <f>+D16-C16</f>
        <v>118.35000000000002</v>
      </c>
      <c r="F16" s="35"/>
      <c r="G16" s="35"/>
      <c r="H16" s="35"/>
    </row>
    <row r="17" spans="2:8" ht="12.75">
      <c r="B17" s="35" t="str">
        <f>+B8</f>
        <v>Jahr 1993</v>
      </c>
      <c r="C17" s="35">
        <f>+C8</f>
        <v>603.46</v>
      </c>
      <c r="D17" s="35">
        <f>+D8</f>
        <v>729</v>
      </c>
      <c r="E17" s="35">
        <f>+D17-C17</f>
        <v>125.53999999999996</v>
      </c>
      <c r="F17" s="35"/>
      <c r="G17" s="35"/>
      <c r="H17" s="35"/>
    </row>
    <row r="18" spans="2:8" ht="12.75">
      <c r="B18" s="35" t="str">
        <f>+B7</f>
        <v>Jahr 1992</v>
      </c>
      <c r="C18" s="35">
        <f>+C7</f>
        <v>745.19</v>
      </c>
      <c r="D18" s="35">
        <f>+D7</f>
        <v>850</v>
      </c>
      <c r="E18" s="35">
        <f>+D18-C18</f>
        <v>104.80999999999995</v>
      </c>
      <c r="F18" s="35"/>
      <c r="G18" s="35"/>
      <c r="H18" s="35"/>
    </row>
    <row r="19" spans="2:8" ht="12.75">
      <c r="B19" s="35" t="str">
        <f>+B6</f>
        <v>Jahr 1991</v>
      </c>
      <c r="C19" s="35">
        <f>+C6</f>
        <v>725.16</v>
      </c>
      <c r="D19" s="35">
        <f>+D6</f>
        <v>770</v>
      </c>
      <c r="E19" s="35">
        <f>+D19-C19</f>
        <v>44.84000000000003</v>
      </c>
      <c r="F19" s="35"/>
      <c r="G19" s="35"/>
      <c r="H19" s="35"/>
    </row>
  </sheetData>
  <sheetProtection/>
  <mergeCells count="13">
    <mergeCell ref="V3:Y3"/>
    <mergeCell ref="V4:W4"/>
    <mergeCell ref="X4:Y4"/>
    <mergeCell ref="Q3:T3"/>
    <mergeCell ref="Q4:R4"/>
    <mergeCell ref="S4:T4"/>
    <mergeCell ref="E13:H13"/>
    <mergeCell ref="G4:H4"/>
    <mergeCell ref="I4:J4"/>
    <mergeCell ref="L4:M4"/>
    <mergeCell ref="G3:J3"/>
    <mergeCell ref="L3:O3"/>
    <mergeCell ref="N4:O4"/>
  </mergeCells>
  <printOptions/>
  <pageMargins left="0.787401575" right="0.787401575" top="0.8" bottom="0.984251969" header="0.4921259845" footer="0.4921259845"/>
  <pageSetup horizontalDpi="300" verticalDpi="300" orientation="landscape" paperSize="9" scale="81" r:id="rId1"/>
  <headerFooter alignWithMargins="0">
    <oddFooter>&amp;L&amp;F &amp;A&amp;R(C)  Registered Copyright TXu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bengin.com</Company>
  <HyperlinkBase>peter.bretscher@bengin.com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 Vektoren Uebungsfile</dc:title>
  <dc:subject/>
  <dc:creator>Peter Bretscher</dc:creator>
  <cp:keywords/>
  <dc:description/>
  <cp:lastModifiedBy>Peter Bretscher</cp:lastModifiedBy>
  <cp:lastPrinted>2003-09-07T08:46:45Z</cp:lastPrinted>
  <dcterms:created xsi:type="dcterms:W3CDTF">2000-06-23T20:50:31Z</dcterms:created>
  <dcterms:modified xsi:type="dcterms:W3CDTF">2014-05-20T07:00:20Z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igentümer">
    <vt:lpwstr>bengin.com</vt:lpwstr>
  </property>
  <property fmtid="{D5CDD505-2E9C-101B-9397-08002B2CF9AE}" pid="3" name="Copyright">
    <vt:lpwstr>peter.bretscher@bengin.com</vt:lpwstr>
  </property>
</Properties>
</file>