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45" windowWidth="15180" windowHeight="8580" activeTab="4"/>
  </bookViews>
  <sheets>
    <sheet name="Titel" sheetId="2" r:id="rId1"/>
    <sheet name="Theoretisches Wissen" sheetId="1" r:id="rId2"/>
    <sheet name="Praktisches Können" sheetId="4" r:id="rId3"/>
    <sheet name="Grafik1" sheetId="5" r:id="rId4"/>
    <sheet name="Grafik2" sheetId="6" r:id="rId5"/>
  </sheets>
  <calcPr calcId="145621"/>
</workbook>
</file>

<file path=xl/calcChain.xml><?xml version="1.0" encoding="utf-8"?>
<calcChain xmlns="http://schemas.openxmlformats.org/spreadsheetml/2006/main">
  <c r="D17" i="6" l="1"/>
  <c r="D16" i="6"/>
  <c r="D15" i="6"/>
  <c r="D14" i="6"/>
  <c r="D13" i="6"/>
  <c r="D12" i="6"/>
  <c r="D11" i="6"/>
  <c r="D10" i="6"/>
  <c r="D9" i="6"/>
  <c r="D8" i="6"/>
  <c r="D7" i="6"/>
  <c r="D6" i="6"/>
  <c r="D5" i="6"/>
  <c r="D4" i="6"/>
  <c r="D3" i="6"/>
  <c r="E17" i="6"/>
  <c r="E16" i="6"/>
  <c r="E15" i="6"/>
  <c r="E14" i="6"/>
  <c r="E13" i="6"/>
  <c r="E12" i="6"/>
  <c r="E11" i="6"/>
  <c r="E10" i="6"/>
  <c r="E9" i="6"/>
  <c r="E8" i="6"/>
  <c r="E7" i="6"/>
  <c r="E6" i="6"/>
  <c r="E5" i="6"/>
  <c r="E4" i="6"/>
  <c r="E3" i="6"/>
  <c r="E42" i="4"/>
  <c r="F42" i="4"/>
  <c r="G42" i="4"/>
  <c r="H42" i="4"/>
  <c r="I42" i="4"/>
  <c r="J42" i="4"/>
  <c r="K42" i="4"/>
  <c r="L42" i="4"/>
  <c r="M42" i="4"/>
  <c r="N42" i="4"/>
  <c r="O42" i="4"/>
  <c r="P42" i="4"/>
  <c r="Q42" i="4"/>
  <c r="R42" i="4"/>
  <c r="S42" i="4"/>
  <c r="F43" i="4"/>
  <c r="F9" i="4" s="1"/>
  <c r="G43" i="4"/>
  <c r="G11" i="4" s="1"/>
  <c r="H43" i="4"/>
  <c r="H11" i="4" s="1"/>
  <c r="L43" i="4"/>
  <c r="L9" i="4" s="1"/>
  <c r="M43" i="4"/>
  <c r="M11" i="4" s="1"/>
  <c r="N43" i="4"/>
  <c r="N11" i="4" s="1"/>
  <c r="R43" i="4"/>
  <c r="R9" i="4" s="1"/>
  <c r="S43" i="4"/>
  <c r="S11" i="4" s="1"/>
  <c r="E44" i="4"/>
  <c r="E43" i="4" s="1"/>
  <c r="F44" i="4"/>
  <c r="G44" i="4"/>
  <c r="H44" i="4"/>
  <c r="I44" i="4"/>
  <c r="I43" i="4" s="1"/>
  <c r="J44" i="4"/>
  <c r="J43" i="4" s="1"/>
  <c r="K44" i="4"/>
  <c r="K43" i="4" s="1"/>
  <c r="L44" i="4"/>
  <c r="M44" i="4"/>
  <c r="N44" i="4"/>
  <c r="O44" i="4"/>
  <c r="O43" i="4" s="1"/>
  <c r="P44" i="4"/>
  <c r="P43" i="4" s="1"/>
  <c r="Q44" i="4"/>
  <c r="Q43" i="4" s="1"/>
  <c r="R44" i="4"/>
  <c r="S44" i="4"/>
  <c r="E9" i="1"/>
  <c r="F9" i="1"/>
  <c r="G9" i="1"/>
  <c r="H9" i="1"/>
  <c r="I9" i="1"/>
  <c r="J9" i="1"/>
  <c r="K9" i="1"/>
  <c r="L9" i="1"/>
  <c r="M9" i="1"/>
  <c r="N9" i="1"/>
  <c r="O9" i="1"/>
  <c r="P9" i="1"/>
  <c r="Q9" i="1"/>
  <c r="R9" i="1"/>
  <c r="S9" i="1"/>
  <c r="E11" i="1"/>
  <c r="F11" i="1"/>
  <c r="G11" i="1"/>
  <c r="H11" i="1"/>
  <c r="I11" i="1"/>
  <c r="J11" i="1"/>
  <c r="K11" i="1"/>
  <c r="L11" i="1"/>
  <c r="M11" i="1"/>
  <c r="N11" i="1"/>
  <c r="O11" i="1"/>
  <c r="P11" i="1"/>
  <c r="Q11" i="1"/>
  <c r="R11" i="1"/>
  <c r="S11" i="1"/>
  <c r="E13" i="1"/>
  <c r="F13" i="1"/>
  <c r="G13" i="1"/>
  <c r="H13" i="1"/>
  <c r="I13" i="1"/>
  <c r="J13" i="1"/>
  <c r="K13" i="1"/>
  <c r="L13" i="1"/>
  <c r="M13" i="1"/>
  <c r="N13" i="1"/>
  <c r="O13" i="1"/>
  <c r="P13" i="1"/>
  <c r="Q13" i="1"/>
  <c r="R13" i="1"/>
  <c r="S13" i="1"/>
  <c r="E15" i="1"/>
  <c r="F15" i="1"/>
  <c r="G15" i="1"/>
  <c r="H15" i="1"/>
  <c r="I15" i="1"/>
  <c r="J15" i="1"/>
  <c r="K15" i="1"/>
  <c r="L15" i="1"/>
  <c r="M15" i="1"/>
  <c r="N15" i="1"/>
  <c r="O15" i="1"/>
  <c r="P15" i="1"/>
  <c r="Q15" i="1"/>
  <c r="R15" i="1"/>
  <c r="S15" i="1"/>
  <c r="E17" i="1"/>
  <c r="F17" i="1"/>
  <c r="G17" i="1"/>
  <c r="H17" i="1"/>
  <c r="I17" i="1"/>
  <c r="J17" i="1"/>
  <c r="K17" i="1"/>
  <c r="L17" i="1"/>
  <c r="M17" i="1"/>
  <c r="N17" i="1"/>
  <c r="O17" i="1"/>
  <c r="P17" i="1"/>
  <c r="Q17" i="1"/>
  <c r="R17" i="1"/>
  <c r="S17" i="1"/>
  <c r="E19" i="1"/>
  <c r="F19" i="1"/>
  <c r="G19" i="1"/>
  <c r="H19" i="1"/>
  <c r="I19" i="1"/>
  <c r="J19" i="1"/>
  <c r="K19" i="1"/>
  <c r="L19" i="1"/>
  <c r="M19" i="1"/>
  <c r="N19" i="1"/>
  <c r="O19" i="1"/>
  <c r="P19" i="1"/>
  <c r="Q19" i="1"/>
  <c r="R19" i="1"/>
  <c r="S19" i="1"/>
  <c r="E21" i="1"/>
  <c r="F21" i="1"/>
  <c r="G21" i="1"/>
  <c r="H21" i="1"/>
  <c r="I21" i="1"/>
  <c r="J21" i="1"/>
  <c r="K21" i="1"/>
  <c r="L21" i="1"/>
  <c r="M21" i="1"/>
  <c r="N21" i="1"/>
  <c r="O21" i="1"/>
  <c r="P21" i="1"/>
  <c r="Q21" i="1"/>
  <c r="R21" i="1"/>
  <c r="S21" i="1"/>
  <c r="E23" i="1"/>
  <c r="F23" i="1"/>
  <c r="G23" i="1"/>
  <c r="H23" i="1"/>
  <c r="I23" i="1"/>
  <c r="J23" i="1"/>
  <c r="K23" i="1"/>
  <c r="L23" i="1"/>
  <c r="M23" i="1"/>
  <c r="N23" i="1"/>
  <c r="O23" i="1"/>
  <c r="P23" i="1"/>
  <c r="Q23" i="1"/>
  <c r="R23" i="1"/>
  <c r="S23" i="1"/>
  <c r="E25" i="1"/>
  <c r="F25" i="1"/>
  <c r="G25" i="1"/>
  <c r="H25" i="1"/>
  <c r="I25" i="1"/>
  <c r="J25" i="1"/>
  <c r="K25" i="1"/>
  <c r="L25" i="1"/>
  <c r="M25" i="1"/>
  <c r="N25" i="1"/>
  <c r="O25" i="1"/>
  <c r="P25" i="1"/>
  <c r="Q25" i="1"/>
  <c r="R25" i="1"/>
  <c r="S25" i="1"/>
  <c r="E27" i="1"/>
  <c r="F27" i="1"/>
  <c r="G27" i="1"/>
  <c r="H27" i="1"/>
  <c r="I27" i="1"/>
  <c r="J27" i="1"/>
  <c r="K27" i="1"/>
  <c r="L27" i="1"/>
  <c r="M27" i="1"/>
  <c r="N27" i="1"/>
  <c r="O27" i="1"/>
  <c r="P27" i="1"/>
  <c r="Q27" i="1"/>
  <c r="R27" i="1"/>
  <c r="S27" i="1"/>
  <c r="E29" i="1"/>
  <c r="F29" i="1"/>
  <c r="G29" i="1"/>
  <c r="H29" i="1"/>
  <c r="I29" i="1"/>
  <c r="J29" i="1"/>
  <c r="K29" i="1"/>
  <c r="L29" i="1"/>
  <c r="M29" i="1"/>
  <c r="N29" i="1"/>
  <c r="O29" i="1"/>
  <c r="P29" i="1"/>
  <c r="Q29" i="1"/>
  <c r="R29" i="1"/>
  <c r="S29" i="1"/>
  <c r="E31" i="1"/>
  <c r="F31" i="1"/>
  <c r="G31" i="1"/>
  <c r="H31" i="1"/>
  <c r="I31" i="1"/>
  <c r="J31" i="1"/>
  <c r="K31" i="1"/>
  <c r="L31" i="1"/>
  <c r="M31" i="1"/>
  <c r="N31" i="1"/>
  <c r="O31" i="1"/>
  <c r="P31" i="1"/>
  <c r="Q31" i="1"/>
  <c r="R31" i="1"/>
  <c r="S31" i="1"/>
  <c r="E33" i="1"/>
  <c r="F33" i="1"/>
  <c r="G33" i="1"/>
  <c r="H33" i="1"/>
  <c r="I33" i="1"/>
  <c r="J33" i="1"/>
  <c r="K33" i="1"/>
  <c r="L33" i="1"/>
  <c r="M33" i="1"/>
  <c r="N33" i="1"/>
  <c r="O33" i="1"/>
  <c r="P33" i="1"/>
  <c r="Q33" i="1"/>
  <c r="R33" i="1"/>
  <c r="S33" i="1"/>
  <c r="E35" i="1"/>
  <c r="F35" i="1"/>
  <c r="G35" i="1"/>
  <c r="H35" i="1"/>
  <c r="I35" i="1"/>
  <c r="J35" i="1"/>
  <c r="K35" i="1"/>
  <c r="L35" i="1"/>
  <c r="M35" i="1"/>
  <c r="N35" i="1"/>
  <c r="O35" i="1"/>
  <c r="P35" i="1"/>
  <c r="Q35" i="1"/>
  <c r="R35" i="1"/>
  <c r="S35" i="1"/>
  <c r="E37" i="1"/>
  <c r="F37" i="1"/>
  <c r="G37" i="1"/>
  <c r="H37" i="1"/>
  <c r="I37" i="1"/>
  <c r="J37" i="1"/>
  <c r="K37" i="1"/>
  <c r="L37" i="1"/>
  <c r="M37" i="1"/>
  <c r="N37" i="1"/>
  <c r="O37" i="1"/>
  <c r="P37" i="1"/>
  <c r="Q37" i="1"/>
  <c r="R37" i="1"/>
  <c r="S37" i="1"/>
  <c r="E39" i="1"/>
  <c r="F39" i="1"/>
  <c r="G39" i="1"/>
  <c r="H39" i="1"/>
  <c r="I39" i="1"/>
  <c r="J39" i="1"/>
  <c r="K39" i="1"/>
  <c r="L39" i="1"/>
  <c r="M39" i="1"/>
  <c r="N39" i="1"/>
  <c r="O39" i="1"/>
  <c r="P39" i="1"/>
  <c r="Q39" i="1"/>
  <c r="R39" i="1"/>
  <c r="S39" i="1"/>
  <c r="E41" i="1"/>
  <c r="F41" i="1"/>
  <c r="G41" i="1"/>
  <c r="H41" i="1"/>
  <c r="I41" i="1"/>
  <c r="J41" i="1"/>
  <c r="K41" i="1"/>
  <c r="L41" i="1"/>
  <c r="M41" i="1"/>
  <c r="N41" i="1"/>
  <c r="O41" i="1"/>
  <c r="P41" i="1"/>
  <c r="Q41" i="1"/>
  <c r="R41" i="1"/>
  <c r="S41" i="1"/>
  <c r="E43" i="1"/>
  <c r="F43" i="1"/>
  <c r="G43" i="1"/>
  <c r="H43" i="1"/>
  <c r="I43" i="1"/>
  <c r="J43" i="1"/>
  <c r="K43" i="1"/>
  <c r="L43" i="1"/>
  <c r="M43" i="1"/>
  <c r="N43" i="1"/>
  <c r="O43" i="1"/>
  <c r="P43" i="1"/>
  <c r="Q43" i="1"/>
  <c r="R43" i="1"/>
  <c r="S43" i="1"/>
  <c r="E45" i="1"/>
  <c r="F45" i="1"/>
  <c r="F70" i="1" s="1"/>
  <c r="G45" i="1"/>
  <c r="H45" i="1"/>
  <c r="I45" i="1"/>
  <c r="J45" i="1"/>
  <c r="K45" i="1"/>
  <c r="L45" i="1"/>
  <c r="M45" i="1"/>
  <c r="N45" i="1"/>
  <c r="O45" i="1"/>
  <c r="P45" i="1"/>
  <c r="Q45" i="1"/>
  <c r="R45" i="1"/>
  <c r="S45" i="1"/>
  <c r="E47" i="1"/>
  <c r="F47" i="1"/>
  <c r="G47" i="1"/>
  <c r="H47" i="1"/>
  <c r="I47" i="1"/>
  <c r="J47" i="1"/>
  <c r="K47" i="1"/>
  <c r="L47" i="1"/>
  <c r="M47" i="1"/>
  <c r="N47" i="1"/>
  <c r="O47" i="1"/>
  <c r="P47" i="1"/>
  <c r="Q47" i="1"/>
  <c r="R47" i="1"/>
  <c r="S47" i="1"/>
  <c r="E49" i="1"/>
  <c r="F49" i="1"/>
  <c r="G49" i="1"/>
  <c r="H49" i="1"/>
  <c r="I49" i="1"/>
  <c r="J49" i="1"/>
  <c r="K49" i="1"/>
  <c r="L49" i="1"/>
  <c r="L70" i="1" s="1"/>
  <c r="M49" i="1"/>
  <c r="N49" i="1"/>
  <c r="O49" i="1"/>
  <c r="P49" i="1"/>
  <c r="Q49" i="1"/>
  <c r="R49" i="1"/>
  <c r="R70" i="1" s="1"/>
  <c r="S49" i="1"/>
  <c r="E51" i="1"/>
  <c r="F51" i="1"/>
  <c r="G51" i="1"/>
  <c r="H51" i="1"/>
  <c r="I51" i="1"/>
  <c r="J51" i="1"/>
  <c r="K51" i="1"/>
  <c r="L51" i="1"/>
  <c r="M51" i="1"/>
  <c r="N51" i="1"/>
  <c r="O51" i="1"/>
  <c r="P51" i="1"/>
  <c r="Q51" i="1"/>
  <c r="R51" i="1"/>
  <c r="S51" i="1"/>
  <c r="E53" i="1"/>
  <c r="F53" i="1"/>
  <c r="G53" i="1"/>
  <c r="H53" i="1"/>
  <c r="I53" i="1"/>
  <c r="J53" i="1"/>
  <c r="K53" i="1"/>
  <c r="L53" i="1"/>
  <c r="M53" i="1"/>
  <c r="N53" i="1"/>
  <c r="O53" i="1"/>
  <c r="P53" i="1"/>
  <c r="Q53" i="1"/>
  <c r="R53" i="1"/>
  <c r="S53" i="1"/>
  <c r="E55" i="1"/>
  <c r="F55" i="1"/>
  <c r="G55" i="1"/>
  <c r="H55" i="1"/>
  <c r="I55" i="1"/>
  <c r="J55" i="1"/>
  <c r="K55" i="1"/>
  <c r="L55" i="1"/>
  <c r="M55" i="1"/>
  <c r="N55" i="1"/>
  <c r="O55" i="1"/>
  <c r="P55" i="1"/>
  <c r="Q55" i="1"/>
  <c r="R55" i="1"/>
  <c r="S55" i="1"/>
  <c r="E57" i="1"/>
  <c r="F57" i="1"/>
  <c r="G57" i="1"/>
  <c r="H57" i="1"/>
  <c r="H70" i="1" s="1"/>
  <c r="I57" i="1"/>
  <c r="J57" i="1"/>
  <c r="K57" i="1"/>
  <c r="L57" i="1"/>
  <c r="M57" i="1"/>
  <c r="N57" i="1"/>
  <c r="O57" i="1"/>
  <c r="P57" i="1"/>
  <c r="Q57" i="1"/>
  <c r="R57" i="1"/>
  <c r="S57" i="1"/>
  <c r="E59" i="1"/>
  <c r="F59" i="1"/>
  <c r="G59" i="1"/>
  <c r="H59" i="1"/>
  <c r="I59" i="1"/>
  <c r="J59" i="1"/>
  <c r="K59" i="1"/>
  <c r="L59" i="1"/>
  <c r="M59" i="1"/>
  <c r="N59" i="1"/>
  <c r="O59" i="1"/>
  <c r="P59" i="1"/>
  <c r="Q59" i="1"/>
  <c r="R59" i="1"/>
  <c r="S59" i="1"/>
  <c r="E61" i="1"/>
  <c r="F61" i="1"/>
  <c r="G61" i="1"/>
  <c r="H61" i="1"/>
  <c r="I61" i="1"/>
  <c r="J61" i="1"/>
  <c r="K61" i="1"/>
  <c r="L61" i="1"/>
  <c r="M61" i="1"/>
  <c r="N61" i="1"/>
  <c r="N70" i="1" s="1"/>
  <c r="O61" i="1"/>
  <c r="P61" i="1"/>
  <c r="Q61" i="1"/>
  <c r="R61" i="1"/>
  <c r="S61" i="1"/>
  <c r="E63" i="1"/>
  <c r="F63" i="1"/>
  <c r="G63" i="1"/>
  <c r="H63" i="1"/>
  <c r="I63" i="1"/>
  <c r="J63" i="1"/>
  <c r="K63" i="1"/>
  <c r="L63" i="1"/>
  <c r="M63" i="1"/>
  <c r="N63" i="1"/>
  <c r="O63" i="1"/>
  <c r="P63" i="1"/>
  <c r="Q63" i="1"/>
  <c r="R63" i="1"/>
  <c r="S63" i="1"/>
  <c r="E65" i="1"/>
  <c r="F65" i="1"/>
  <c r="G65" i="1"/>
  <c r="G70" i="1" s="1"/>
  <c r="H65" i="1"/>
  <c r="I65" i="1"/>
  <c r="J65" i="1"/>
  <c r="K65" i="1"/>
  <c r="L65" i="1"/>
  <c r="M65" i="1"/>
  <c r="M70" i="1" s="1"/>
  <c r="N65" i="1"/>
  <c r="O65" i="1"/>
  <c r="P65" i="1"/>
  <c r="Q65" i="1"/>
  <c r="R65" i="1"/>
  <c r="S65" i="1"/>
  <c r="S70" i="1" s="1"/>
  <c r="E67" i="1"/>
  <c r="F67" i="1"/>
  <c r="G67" i="1"/>
  <c r="H67" i="1"/>
  <c r="I67" i="1"/>
  <c r="J67" i="1"/>
  <c r="K67" i="1"/>
  <c r="L67" i="1"/>
  <c r="M67" i="1"/>
  <c r="N67" i="1"/>
  <c r="O67" i="1"/>
  <c r="P67" i="1"/>
  <c r="Q67" i="1"/>
  <c r="R67" i="1"/>
  <c r="S67" i="1"/>
  <c r="E69" i="1"/>
  <c r="F69" i="1"/>
  <c r="G69" i="1"/>
  <c r="H69" i="1"/>
  <c r="I69" i="1"/>
  <c r="J69" i="1"/>
  <c r="K69" i="1"/>
  <c r="L69" i="1"/>
  <c r="M69" i="1"/>
  <c r="N69" i="1"/>
  <c r="O69" i="1"/>
  <c r="P69" i="1"/>
  <c r="Q69" i="1"/>
  <c r="R69" i="1"/>
  <c r="S69" i="1"/>
  <c r="E70" i="1"/>
  <c r="I70" i="1"/>
  <c r="J70" i="1"/>
  <c r="K70" i="1"/>
  <c r="O70" i="1"/>
  <c r="P70" i="1"/>
  <c r="Q70" i="1"/>
  <c r="Q9" i="4" l="1"/>
  <c r="Q15" i="4"/>
  <c r="Q21" i="4"/>
  <c r="Q27" i="4"/>
  <c r="Q33" i="4"/>
  <c r="Q39" i="4"/>
  <c r="Q13" i="4"/>
  <c r="Q19" i="4"/>
  <c r="Q25" i="4"/>
  <c r="Q31" i="4"/>
  <c r="Q37" i="4"/>
  <c r="Q11" i="4"/>
  <c r="Q17" i="4"/>
  <c r="Q23" i="4"/>
  <c r="Q29" i="4"/>
  <c r="Q35" i="4"/>
  <c r="Q41" i="4"/>
  <c r="K9" i="4"/>
  <c r="K15" i="4"/>
  <c r="K21" i="4"/>
  <c r="K27" i="4"/>
  <c r="K33" i="4"/>
  <c r="K39" i="4"/>
  <c r="K13" i="4"/>
  <c r="K19" i="4"/>
  <c r="K25" i="4"/>
  <c r="K31" i="4"/>
  <c r="K37" i="4"/>
  <c r="K11" i="4"/>
  <c r="K17" i="4"/>
  <c r="K23" i="4"/>
  <c r="K29" i="4"/>
  <c r="K35" i="4"/>
  <c r="K41" i="4"/>
  <c r="E9" i="4"/>
  <c r="E15" i="4"/>
  <c r="E21" i="4"/>
  <c r="E27" i="4"/>
  <c r="E33" i="4"/>
  <c r="E39" i="4"/>
  <c r="E13" i="4"/>
  <c r="E19" i="4"/>
  <c r="E25" i="4"/>
  <c r="E31" i="4"/>
  <c r="E37" i="4"/>
  <c r="E11" i="4"/>
  <c r="E17" i="4"/>
  <c r="E23" i="4"/>
  <c r="E29" i="4"/>
  <c r="E35" i="4"/>
  <c r="E41" i="4"/>
  <c r="P13" i="4"/>
  <c r="P19" i="4"/>
  <c r="P25" i="4"/>
  <c r="P31" i="4"/>
  <c r="P37" i="4"/>
  <c r="P11" i="4"/>
  <c r="P17" i="4"/>
  <c r="P23" i="4"/>
  <c r="P29" i="4"/>
  <c r="P35" i="4"/>
  <c r="P41" i="4"/>
  <c r="P9" i="4"/>
  <c r="P15" i="4"/>
  <c r="P21" i="4"/>
  <c r="P27" i="4"/>
  <c r="P33" i="4"/>
  <c r="P39" i="4"/>
  <c r="J13" i="4"/>
  <c r="J19" i="4"/>
  <c r="J25" i="4"/>
  <c r="J31" i="4"/>
  <c r="J37" i="4"/>
  <c r="J11" i="4"/>
  <c r="J17" i="4"/>
  <c r="J23" i="4"/>
  <c r="J29" i="4"/>
  <c r="J35" i="4"/>
  <c r="J41" i="4"/>
  <c r="J9" i="4"/>
  <c r="J15" i="4"/>
  <c r="J21" i="4"/>
  <c r="J27" i="4"/>
  <c r="J33" i="4"/>
  <c r="J39" i="4"/>
  <c r="O13" i="4"/>
  <c r="O19" i="4"/>
  <c r="O25" i="4"/>
  <c r="O31" i="4"/>
  <c r="O37" i="4"/>
  <c r="O11" i="4"/>
  <c r="O17" i="4"/>
  <c r="O23" i="4"/>
  <c r="O29" i="4"/>
  <c r="O35" i="4"/>
  <c r="O41" i="4"/>
  <c r="O9" i="4"/>
  <c r="O15" i="4"/>
  <c r="O21" i="4"/>
  <c r="O27" i="4"/>
  <c r="O33" i="4"/>
  <c r="O39" i="4"/>
  <c r="I13" i="4"/>
  <c r="I19" i="4"/>
  <c r="I25" i="4"/>
  <c r="I31" i="4"/>
  <c r="I37" i="4"/>
  <c r="I11" i="4"/>
  <c r="I17" i="4"/>
  <c r="I23" i="4"/>
  <c r="I29" i="4"/>
  <c r="I35" i="4"/>
  <c r="I41" i="4"/>
  <c r="I9" i="4"/>
  <c r="I15" i="4"/>
  <c r="I21" i="4"/>
  <c r="I27" i="4"/>
  <c r="I33" i="4"/>
  <c r="I39" i="4"/>
  <c r="R41" i="4"/>
  <c r="L41" i="4"/>
  <c r="F41" i="4"/>
  <c r="N37" i="4"/>
  <c r="H37" i="4"/>
  <c r="R35" i="4"/>
  <c r="L35" i="4"/>
  <c r="F35" i="4"/>
  <c r="N31" i="4"/>
  <c r="H31" i="4"/>
  <c r="R29" i="4"/>
  <c r="L29" i="4"/>
  <c r="F29" i="4"/>
  <c r="N25" i="4"/>
  <c r="H25" i="4"/>
  <c r="R23" i="4"/>
  <c r="L23" i="4"/>
  <c r="F23" i="4"/>
  <c r="N19" i="4"/>
  <c r="H19" i="4"/>
  <c r="R17" i="4"/>
  <c r="L17" i="4"/>
  <c r="F17" i="4"/>
  <c r="N13" i="4"/>
  <c r="H13" i="4"/>
  <c r="R11" i="4"/>
  <c r="L11" i="4"/>
  <c r="F11" i="4"/>
  <c r="S37" i="4"/>
  <c r="M37" i="4"/>
  <c r="G37" i="4"/>
  <c r="S31" i="4"/>
  <c r="M31" i="4"/>
  <c r="G31" i="4"/>
  <c r="S25" i="4"/>
  <c r="M25" i="4"/>
  <c r="G25" i="4"/>
  <c r="S19" i="4"/>
  <c r="M19" i="4"/>
  <c r="G19" i="4"/>
  <c r="S13" i="4"/>
  <c r="M13" i="4"/>
  <c r="G13" i="4"/>
  <c r="N39" i="4"/>
  <c r="H39" i="4"/>
  <c r="R37" i="4"/>
  <c r="L37" i="4"/>
  <c r="F37" i="4"/>
  <c r="N33" i="4"/>
  <c r="H33" i="4"/>
  <c r="R31" i="4"/>
  <c r="L31" i="4"/>
  <c r="F31" i="4"/>
  <c r="N27" i="4"/>
  <c r="H27" i="4"/>
  <c r="R25" i="4"/>
  <c r="L25" i="4"/>
  <c r="F25" i="4"/>
  <c r="N21" i="4"/>
  <c r="H21" i="4"/>
  <c r="R19" i="4"/>
  <c r="L19" i="4"/>
  <c r="F19" i="4"/>
  <c r="N15" i="4"/>
  <c r="H15" i="4"/>
  <c r="R13" i="4"/>
  <c r="L13" i="4"/>
  <c r="F13" i="4"/>
  <c r="N9" i="4"/>
  <c r="H9" i="4"/>
  <c r="S39" i="4"/>
  <c r="M39" i="4"/>
  <c r="G39" i="4"/>
  <c r="S33" i="4"/>
  <c r="M33" i="4"/>
  <c r="G33" i="4"/>
  <c r="S27" i="4"/>
  <c r="M27" i="4"/>
  <c r="G27" i="4"/>
  <c r="S21" i="4"/>
  <c r="M21" i="4"/>
  <c r="G21" i="4"/>
  <c r="S15" i="4"/>
  <c r="M15" i="4"/>
  <c r="G15" i="4"/>
  <c r="S9" i="4"/>
  <c r="M9" i="4"/>
  <c r="G9" i="4"/>
  <c r="N41" i="4"/>
  <c r="H41" i="4"/>
  <c r="R39" i="4"/>
  <c r="L39" i="4"/>
  <c r="F39" i="4"/>
  <c r="N35" i="4"/>
  <c r="H35" i="4"/>
  <c r="R33" i="4"/>
  <c r="L33" i="4"/>
  <c r="F33" i="4"/>
  <c r="N29" i="4"/>
  <c r="H29" i="4"/>
  <c r="R27" i="4"/>
  <c r="L27" i="4"/>
  <c r="F27" i="4"/>
  <c r="N23" i="4"/>
  <c r="H23" i="4"/>
  <c r="R21" i="4"/>
  <c r="L21" i="4"/>
  <c r="F21" i="4"/>
  <c r="N17" i="4"/>
  <c r="H17" i="4"/>
  <c r="R15" i="4"/>
  <c r="L15" i="4"/>
  <c r="F15" i="4"/>
  <c r="S41" i="4"/>
  <c r="M41" i="4"/>
  <c r="G41" i="4"/>
  <c r="S35" i="4"/>
  <c r="M35" i="4"/>
  <c r="G35" i="4"/>
  <c r="S29" i="4"/>
  <c r="M29" i="4"/>
  <c r="G29" i="4"/>
  <c r="S23" i="4"/>
  <c r="M23" i="4"/>
  <c r="G23" i="4"/>
  <c r="S17" i="4"/>
  <c r="M17" i="4"/>
  <c r="G17" i="4"/>
  <c r="T23" i="4" l="1"/>
  <c r="T19" i="4"/>
  <c r="T15" i="4"/>
  <c r="T17" i="4"/>
  <c r="T13" i="4"/>
  <c r="T9" i="4"/>
  <c r="T11" i="4"/>
  <c r="T39" i="4"/>
  <c r="T41" i="4"/>
  <c r="T37" i="4"/>
  <c r="T33" i="4"/>
  <c r="T35" i="4"/>
  <c r="T31" i="4"/>
  <c r="T27" i="4"/>
  <c r="T29" i="4"/>
  <c r="T25" i="4"/>
  <c r="T21" i="4"/>
</calcChain>
</file>

<file path=xl/sharedStrings.xml><?xml version="1.0" encoding="utf-8"?>
<sst xmlns="http://schemas.openxmlformats.org/spreadsheetml/2006/main" count="154" uniqueCount="102">
  <si>
    <t>x = Gewichtungsfaktor</t>
  </si>
  <si>
    <t>x</t>
  </si>
  <si>
    <t>MA01</t>
  </si>
  <si>
    <t>MA02</t>
  </si>
  <si>
    <t>MA03</t>
  </si>
  <si>
    <t>MA04</t>
  </si>
  <si>
    <t>MA05</t>
  </si>
  <si>
    <t>MA06</t>
  </si>
  <si>
    <t>MA07</t>
  </si>
  <si>
    <t>MA08</t>
  </si>
  <si>
    <t>MA09</t>
  </si>
  <si>
    <t>MA10</t>
  </si>
  <si>
    <t>MA11</t>
  </si>
  <si>
    <t>MA12</t>
  </si>
  <si>
    <t>MA13</t>
  </si>
  <si>
    <t>MA14</t>
  </si>
  <si>
    <t>MA15</t>
  </si>
  <si>
    <t>Eintritt in Firma</t>
  </si>
  <si>
    <t>Mechaniker</t>
  </si>
  <si>
    <t>Werkzeugmacher</t>
  </si>
  <si>
    <t>Schlosser</t>
  </si>
  <si>
    <t>Zeichner</t>
  </si>
  <si>
    <t>KV, Bankfach, Handelsschule</t>
  </si>
  <si>
    <t>andere</t>
  </si>
  <si>
    <t>AVOR, Techn. Kaufmann, Betriebsfachmann</t>
  </si>
  <si>
    <t>Handelsschule, Kaufmännisch</t>
  </si>
  <si>
    <t>QS</t>
  </si>
  <si>
    <t>Meisterprüfung</t>
  </si>
  <si>
    <t>Maschinenbau (HTL,FH)</t>
  </si>
  <si>
    <t>Elektrotechnik (HTL,FH)</t>
  </si>
  <si>
    <t>Betriebswirtschaft (HWV, FH, NDS)</t>
  </si>
  <si>
    <t>Jura (HSG, UNI)</t>
  </si>
  <si>
    <t>Fachkurse</t>
  </si>
  <si>
    <t>Lehrmeisterkurs</t>
  </si>
  <si>
    <t>Führungskurse</t>
  </si>
  <si>
    <t>Englisch</t>
  </si>
  <si>
    <t>Tabellenkalkulation (Excel,...)</t>
  </si>
  <si>
    <t>Präsentationen, DTP (PowerPoint, Publisher..)</t>
  </si>
  <si>
    <t>CAD</t>
  </si>
  <si>
    <t>Summe Theoretisches Wissen gewichtet</t>
  </si>
  <si>
    <t>Theoretisches Wissen</t>
  </si>
  <si>
    <t>Fachhochschule  [Anz. Lektionen]</t>
  </si>
  <si>
    <t>Hochschule Universität</t>
  </si>
  <si>
    <t>Primarschule 
(1120 L/Jahr)</t>
  </si>
  <si>
    <t>Realschule 
(1320 L/Jahr)</t>
  </si>
  <si>
    <t>Sekundarschule 
(1320 L/Jahr)</t>
  </si>
  <si>
    <t>Schulische Ausbildung 
[Anzahl Lektionen]</t>
  </si>
  <si>
    <t>Berufliche Ausbildung 
[Anzahl Stunden] Basis 1920h/Jahr</t>
  </si>
  <si>
    <t>Kurse, Seminare 
[Anz. Lektionen]</t>
  </si>
  <si>
    <t>Maschinenbau 
(ETH, UNI)</t>
  </si>
  <si>
    <t>Elektrotechnik 
(ETH, UNI)</t>
  </si>
  <si>
    <t>Betriebswirtschaft 
(HSG, UNI)</t>
  </si>
  <si>
    <t>Textverarbeitung 
(MS Word,...)</t>
  </si>
  <si>
    <t>Englisch, EDV-Kenntnisse 
[1=Grundkenntnisse bis 4=Topkenntnisse]</t>
  </si>
  <si>
    <t xml:space="preserve"> Weiterbildung  
[Anzahl Lektionen]</t>
  </si>
  <si>
    <t>Praxisorientiertes Wissen</t>
  </si>
  <si>
    <t>Spanende Bearbeitung
(Drehen, Fräsen etc.)</t>
  </si>
  <si>
    <t>Spanlose Bearbeitung (Blech)</t>
  </si>
  <si>
    <t>Automatisation (Robotik)</t>
  </si>
  <si>
    <t>Giesserei</t>
  </si>
  <si>
    <t>CNC-Programmierung</t>
  </si>
  <si>
    <t>Operationspläne erstellen</t>
  </si>
  <si>
    <t>Treatmentkonzepterstellung</t>
  </si>
  <si>
    <t>Konstruktion, Engineering</t>
  </si>
  <si>
    <t>Messtechnik</t>
  </si>
  <si>
    <t>Administration, Kalkulation</t>
  </si>
  <si>
    <t>Verkauf, Akquisition</t>
  </si>
  <si>
    <t>Einkauf, Beschaffung</t>
  </si>
  <si>
    <t>Projektleitung</t>
  </si>
  <si>
    <t>Ausbildung von Lehrlingen und MA</t>
  </si>
  <si>
    <t>Mitarbeiterführung</t>
  </si>
  <si>
    <t>Betriebsleitung</t>
  </si>
  <si>
    <t>Berufsfremde Tätigkeit</t>
  </si>
  <si>
    <t>Summe praktisches Wissen (gewichtet)</t>
  </si>
  <si>
    <t>%</t>
  </si>
  <si>
    <t>Gesamtarbeitszeit bei Firma 
Angabe teil- und überzeitbereinigt 
[Anzahl Stunden/10]</t>
  </si>
  <si>
    <t>Gesamtarbeitszeit übrige Arbeitgeber 
Angabe teil- und überzeitbereinigt 
[Anzahl Stunden/10]</t>
  </si>
  <si>
    <t>Berufserfahrung nach Disziplinen [geschätzter prozentualer Anteil an der bisherigen Arbeitszeit]</t>
  </si>
  <si>
    <t>Gesamtarbeitszeit Total; Basis 160h/Mt Angabe teil- und überzeitbereinigt 
[Anzahl Stunden/10]</t>
  </si>
  <si>
    <t>Summen Disziplinenpotenzial</t>
  </si>
  <si>
    <t>PPS, Auftragsbearb. 
(SAP, MS Project...)</t>
  </si>
  <si>
    <t>Mittelschule (Matura) 
(1400 L/Jahr)</t>
  </si>
  <si>
    <t>Datenbanken 
(Access, Filemaker...)</t>
  </si>
  <si>
    <t>TP - MAP: Potenziale der Mitarbeiter abbilden</t>
  </si>
  <si>
    <t>TPP - MAP: Potenziale der Mitarbeiter abbilden</t>
  </si>
  <si>
    <t>x0</t>
  </si>
  <si>
    <t>y0</t>
  </si>
  <si>
    <t>x1</t>
  </si>
  <si>
    <t>y1</t>
  </si>
  <si>
    <t>Praktisches Können</t>
  </si>
  <si>
    <t>Mitarbeiterpotenziale (Wissen UND Können)</t>
  </si>
  <si>
    <t>© 2012, Peter Bretscher</t>
  </si>
  <si>
    <t>Visualization is part of Business Engineering Systems.</t>
  </si>
  <si>
    <t>Registered Copyright Txu 512 154; March 20, 1992</t>
  </si>
  <si>
    <t>You may use it for free for private use.</t>
  </si>
  <si>
    <t>Commercial use requires a license.</t>
  </si>
  <si>
    <t>peter.bretscher@bengin.com</t>
  </si>
  <si>
    <t>Additional infos</t>
  </si>
  <si>
    <t>www.bengin.net</t>
  </si>
  <si>
    <t>www.insede.org</t>
  </si>
  <si>
    <t>@ Google+</t>
  </si>
  <si>
    <t>https://plus.google.com/107048744275438760860/posts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</si>
</sst>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0" x14ac:knownFonts="1">
    <font>
      <sz val="10"/>
      <name val="Arial"/>
    </font>
    <font>
      <b/>
      <sz val="16"/>
      <name val="Arial"/>
      <family val="2"/>
    </font>
    <font>
      <b/>
      <sz val="12"/>
      <name val="Arial"/>
      <family val="2"/>
    </font>
    <font>
      <b/>
      <sz val="10"/>
      <color indexed="62"/>
      <name val="Arial"/>
      <family val="2"/>
    </font>
    <font>
      <sz val="14"/>
      <name val="Arial"/>
      <family val="2"/>
    </font>
    <font>
      <u/>
      <sz val="10"/>
      <color indexed="12"/>
      <name val="Arial"/>
    </font>
    <font>
      <sz val="20"/>
      <name val="Arial"/>
      <family val="2"/>
    </font>
    <font>
      <b/>
      <sz val="11"/>
      <color theme="1"/>
      <name val="Calibri"/>
      <family val="2"/>
      <scheme val="minor"/>
    </font>
    <font>
      <sz val="10"/>
      <name val="Arial"/>
      <family val="2"/>
    </font>
    <font>
      <sz val="11"/>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11"/>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5" fillId="0" borderId="0" applyNumberFormat="0" applyFill="0" applyBorder="0" applyAlignment="0" applyProtection="0">
      <alignment vertical="top"/>
      <protection locked="0"/>
    </xf>
  </cellStyleXfs>
  <cellXfs count="12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9" xfId="0" applyFill="1" applyBorder="1"/>
    <xf numFmtId="0" fontId="0" fillId="2" borderId="10" xfId="0" applyFill="1" applyBorder="1"/>
    <xf numFmtId="0" fontId="0" fillId="2" borderId="11" xfId="0" applyFill="1" applyBorder="1"/>
    <xf numFmtId="0" fontId="0" fillId="0" borderId="8" xfId="0" applyBorder="1" applyAlignment="1">
      <alignment vertical="center"/>
    </xf>
    <xf numFmtId="0" fontId="0" fillId="0" borderId="8" xfId="0" applyBorder="1" applyAlignment="1">
      <alignment horizontal="right" vertical="center"/>
    </xf>
    <xf numFmtId="0" fontId="0" fillId="0" borderId="8" xfId="0" applyBorder="1" applyAlignment="1">
      <alignment horizontal="center" vertical="center"/>
    </xf>
    <xf numFmtId="164" fontId="0" fillId="0" borderId="8" xfId="0" applyNumberFormat="1" applyBorder="1" applyAlignment="1">
      <alignment vertical="center"/>
    </xf>
    <xf numFmtId="1" fontId="0" fillId="0" borderId="8" xfId="0" applyNumberFormat="1" applyFill="1" applyBorder="1" applyAlignment="1">
      <alignment vertical="center"/>
    </xf>
    <xf numFmtId="1" fontId="0" fillId="3" borderId="8" xfId="0" applyNumberFormat="1" applyFill="1" applyBorder="1" applyAlignment="1">
      <alignment vertical="center"/>
    </xf>
    <xf numFmtId="1" fontId="0" fillId="4" borderId="8" xfId="0" applyNumberFormat="1" applyFill="1" applyBorder="1" applyAlignment="1">
      <alignment vertical="center"/>
    </xf>
    <xf numFmtId="1" fontId="0" fillId="5" borderId="8" xfId="0" applyNumberFormat="1" applyFill="1" applyBorder="1" applyAlignment="1">
      <alignment vertical="center"/>
    </xf>
    <xf numFmtId="1" fontId="0" fillId="6" borderId="8" xfId="0" applyNumberFormat="1" applyFill="1" applyBorder="1" applyAlignment="1">
      <alignment vertical="center"/>
    </xf>
    <xf numFmtId="1" fontId="0" fillId="7" borderId="8" xfId="0" applyNumberFormat="1" applyFill="1" applyBorder="1" applyAlignment="1">
      <alignment vertical="center"/>
    </xf>
    <xf numFmtId="1" fontId="0" fillId="8" borderId="8" xfId="0" applyNumberFormat="1" applyFill="1" applyBorder="1" applyAlignment="1">
      <alignment vertical="center"/>
    </xf>
    <xf numFmtId="1" fontId="0" fillId="9" borderId="8" xfId="0" applyNumberFormat="1" applyFill="1" applyBorder="1" applyAlignment="1">
      <alignment vertical="center"/>
    </xf>
    <xf numFmtId="1" fontId="0" fillId="10" borderId="8" xfId="0" applyNumberFormat="1" applyFill="1" applyBorder="1" applyAlignment="1">
      <alignment vertical="center"/>
    </xf>
    <xf numFmtId="1" fontId="0" fillId="11" borderId="8" xfId="0" applyNumberFormat="1" applyFill="1" applyBorder="1" applyAlignment="1">
      <alignment vertical="center"/>
    </xf>
    <xf numFmtId="1" fontId="0" fillId="12" borderId="8" xfId="0" applyNumberFormat="1" applyFill="1" applyBorder="1" applyAlignment="1">
      <alignment vertical="center"/>
    </xf>
    <xf numFmtId="0" fontId="0" fillId="11" borderId="8" xfId="0" applyFill="1" applyBorder="1" applyAlignment="1">
      <alignment vertical="center"/>
    </xf>
    <xf numFmtId="0" fontId="0" fillId="12" borderId="8" xfId="0" applyFill="1" applyBorder="1" applyAlignment="1">
      <alignment vertical="center"/>
    </xf>
    <xf numFmtId="0" fontId="0" fillId="0" borderId="0" xfId="0" applyBorder="1"/>
    <xf numFmtId="0" fontId="0" fillId="0" borderId="12" xfId="0" applyBorder="1"/>
    <xf numFmtId="0" fontId="0" fillId="0" borderId="9" xfId="0" applyBorder="1"/>
    <xf numFmtId="0" fontId="0" fillId="0" borderId="10" xfId="0" applyBorder="1"/>
    <xf numFmtId="0" fontId="0" fillId="0" borderId="11" xfId="0" applyBorder="1"/>
    <xf numFmtId="0" fontId="0" fillId="11" borderId="8" xfId="0" applyFill="1" applyBorder="1" applyAlignment="1">
      <alignment horizontal="right" vertical="center"/>
    </xf>
    <xf numFmtId="0" fontId="0" fillId="12" borderId="8" xfId="0" applyFill="1" applyBorder="1" applyAlignment="1">
      <alignment horizontal="right" vertical="center"/>
    </xf>
    <xf numFmtId="0" fontId="3" fillId="0" borderId="8" xfId="0" applyFont="1" applyFill="1" applyBorder="1" applyAlignment="1">
      <alignment horizontal="right" vertical="center"/>
    </xf>
    <xf numFmtId="1" fontId="3" fillId="0" borderId="8" xfId="0" applyNumberFormat="1"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xf numFmtId="1" fontId="3" fillId="11" borderId="8" xfId="0" applyNumberFormat="1" applyFont="1" applyFill="1" applyBorder="1"/>
    <xf numFmtId="1" fontId="3" fillId="12" borderId="8" xfId="0" applyNumberFormat="1" applyFont="1" applyFill="1" applyBorder="1"/>
    <xf numFmtId="1" fontId="3" fillId="0" borderId="8" xfId="0" applyNumberFormat="1" applyFont="1" applyBorder="1" applyAlignment="1">
      <alignment vertical="center"/>
    </xf>
    <xf numFmtId="0" fontId="3" fillId="0" borderId="0" xfId="0" applyFont="1"/>
    <xf numFmtId="0" fontId="0" fillId="0" borderId="8" xfId="0" applyFill="1" applyBorder="1" applyAlignment="1">
      <alignment horizontal="right"/>
    </xf>
    <xf numFmtId="1" fontId="0" fillId="0" borderId="8" xfId="0" applyNumberFormat="1" applyFill="1" applyBorder="1" applyAlignment="1"/>
    <xf numFmtId="0" fontId="0" fillId="0" borderId="8" xfId="0" applyFill="1" applyBorder="1" applyAlignment="1"/>
    <xf numFmtId="0" fontId="4" fillId="0" borderId="0" xfId="0" applyFont="1"/>
    <xf numFmtId="0" fontId="6" fillId="0" borderId="0" xfId="0" applyFont="1" applyAlignment="1">
      <alignment vertical="top"/>
    </xf>
    <xf numFmtId="0" fontId="0" fillId="0" borderId="0" xfId="0" applyAlignment="1">
      <alignment horizontal="left"/>
    </xf>
    <xf numFmtId="0" fontId="0" fillId="0" borderId="0" xfId="0" applyAlignment="1">
      <alignment horizontal="center"/>
    </xf>
    <xf numFmtId="0" fontId="8" fillId="0" borderId="16" xfId="0" applyFont="1" applyBorder="1" applyAlignment="1">
      <alignment wrapText="1"/>
    </xf>
    <xf numFmtId="0" fontId="0" fillId="0" borderId="16" xfId="0" applyBorder="1"/>
    <xf numFmtId="0" fontId="0" fillId="0" borderId="16" xfId="0" applyBorder="1" applyAlignment="1">
      <alignment horizontal="center"/>
    </xf>
    <xf numFmtId="0" fontId="8" fillId="0" borderId="16" xfId="0" applyFont="1" applyBorder="1" applyAlignment="1">
      <alignment horizontal="center"/>
    </xf>
    <xf numFmtId="1" fontId="0" fillId="0" borderId="16" xfId="0" applyNumberFormat="1" applyBorder="1"/>
    <xf numFmtId="0" fontId="7" fillId="0" borderId="0" xfId="0" applyFont="1"/>
    <xf numFmtId="0" fontId="9" fillId="0" borderId="0" xfId="0" applyFont="1"/>
    <xf numFmtId="0" fontId="9" fillId="0" borderId="0" xfId="0" applyNumberFormat="1" applyFont="1"/>
    <xf numFmtId="0" fontId="9" fillId="0" borderId="0" xfId="0" applyFont="1" applyAlignment="1"/>
    <xf numFmtId="0" fontId="9" fillId="0" borderId="0" xfId="0" applyFont="1" applyBorder="1"/>
    <xf numFmtId="0" fontId="5" fillId="0" borderId="0" xfId="1" applyAlignment="1" applyProtection="1"/>
    <xf numFmtId="0" fontId="5" fillId="0" borderId="0" xfId="1" applyBorder="1" applyAlignment="1" applyProtection="1"/>
    <xf numFmtId="0" fontId="0" fillId="0" borderId="0" xfId="0" quotePrefix="1"/>
    <xf numFmtId="0" fontId="0" fillId="9" borderId="9" xfId="0" applyFill="1" applyBorder="1" applyAlignment="1">
      <alignment horizontal="left" vertical="center" wrapText="1"/>
    </xf>
    <xf numFmtId="0" fontId="0" fillId="9" borderId="11" xfId="0" applyFill="1" applyBorder="1" applyAlignment="1">
      <alignment horizontal="left" vertical="center" wrapText="1"/>
    </xf>
    <xf numFmtId="0" fontId="0" fillId="11" borderId="9" xfId="0" applyFill="1" applyBorder="1" applyAlignment="1">
      <alignment horizontal="left" vertical="center" wrapText="1"/>
    </xf>
    <xf numFmtId="0" fontId="0" fillId="11" borderId="11" xfId="0" applyFill="1" applyBorder="1" applyAlignment="1">
      <alignment horizontal="left" vertical="center" wrapText="1"/>
    </xf>
    <xf numFmtId="0" fontId="0" fillId="12" borderId="9" xfId="0" applyFill="1" applyBorder="1" applyAlignment="1">
      <alignment horizontal="left" vertical="center" wrapText="1"/>
    </xf>
    <xf numFmtId="0" fontId="0" fillId="12" borderId="11" xfId="0" applyFill="1" applyBorder="1" applyAlignment="1">
      <alignment horizontal="left" vertical="center" wrapText="1"/>
    </xf>
    <xf numFmtId="0" fontId="0" fillId="8" borderId="9" xfId="0" applyFill="1" applyBorder="1" applyAlignment="1">
      <alignment horizontal="left" vertical="center" wrapText="1"/>
    </xf>
    <xf numFmtId="0" fontId="0" fillId="8" borderId="11" xfId="0" applyFill="1" applyBorder="1" applyAlignment="1">
      <alignment horizontal="left" vertical="center" wrapText="1"/>
    </xf>
    <xf numFmtId="0" fontId="0" fillId="10" borderId="9" xfId="0" applyFill="1" applyBorder="1" applyAlignment="1">
      <alignment horizontal="left" vertical="center" wrapText="1"/>
    </xf>
    <xf numFmtId="0" fontId="0" fillId="10" borderId="11" xfId="0" applyFill="1" applyBorder="1" applyAlignment="1">
      <alignment horizontal="left" vertical="center" wrapText="1"/>
    </xf>
    <xf numFmtId="0" fontId="0" fillId="7" borderId="9" xfId="0" applyFill="1" applyBorder="1" applyAlignment="1">
      <alignment horizontal="left" vertical="center" wrapText="1"/>
    </xf>
    <xf numFmtId="0" fontId="0" fillId="7" borderId="11" xfId="0" applyFill="1" applyBorder="1" applyAlignment="1">
      <alignment horizontal="left" vertical="center" wrapText="1"/>
    </xf>
    <xf numFmtId="0" fontId="2" fillId="2" borderId="9" xfId="0" applyFont="1" applyFill="1" applyBorder="1" applyAlignment="1">
      <alignment horizontal="center" vertical="center" textRotation="90" wrapText="1"/>
    </xf>
    <xf numFmtId="0" fontId="2" fillId="2" borderId="10" xfId="0" applyFont="1" applyFill="1" applyBorder="1" applyAlignment="1">
      <alignment horizontal="center" vertical="center" textRotation="90" wrapText="1"/>
    </xf>
    <xf numFmtId="0" fontId="2" fillId="2" borderId="11" xfId="0" applyFont="1" applyFill="1" applyBorder="1" applyAlignment="1">
      <alignment horizontal="center" vertical="center" textRotation="90"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3" borderId="9" xfId="0" applyFill="1" applyBorder="1" applyAlignment="1">
      <alignment horizontal="left" vertical="center" wrapText="1"/>
    </xf>
    <xf numFmtId="0" fontId="0" fillId="3" borderId="11" xfId="0" applyFill="1" applyBorder="1" applyAlignment="1">
      <alignment horizontal="left" vertical="center" wrapText="1"/>
    </xf>
    <xf numFmtId="0" fontId="0" fillId="4" borderId="9" xfId="0" applyFill="1" applyBorder="1" applyAlignment="1">
      <alignment horizontal="left" vertical="center" wrapText="1"/>
    </xf>
    <xf numFmtId="0" fontId="0" fillId="4" borderId="11" xfId="0" applyFill="1" applyBorder="1" applyAlignment="1">
      <alignment horizontal="left" vertical="center" wrapText="1"/>
    </xf>
    <xf numFmtId="0" fontId="0" fillId="5" borderId="9" xfId="0" applyFill="1" applyBorder="1" applyAlignment="1">
      <alignment horizontal="left" vertical="center" wrapText="1"/>
    </xf>
    <xf numFmtId="0" fontId="0" fillId="5" borderId="11" xfId="0" applyFill="1" applyBorder="1" applyAlignment="1">
      <alignment horizontal="left" vertical="center" wrapText="1"/>
    </xf>
    <xf numFmtId="0" fontId="0" fillId="6" borderId="9" xfId="0" applyFill="1" applyBorder="1" applyAlignment="1">
      <alignment horizontal="left" vertical="center" wrapText="1"/>
    </xf>
    <xf numFmtId="0" fontId="0" fillId="6" borderId="11" xfId="0" applyFill="1" applyBorder="1" applyAlignment="1">
      <alignment horizontal="left" vertical="center" wrapText="1"/>
    </xf>
    <xf numFmtId="0" fontId="0" fillId="0" borderId="9" xfId="0"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0" fillId="5" borderId="9" xfId="0" applyFill="1" applyBorder="1" applyAlignment="1">
      <alignment vertical="center"/>
    </xf>
    <xf numFmtId="0" fontId="0" fillId="5" borderId="11" xfId="0" applyFill="1" applyBorder="1" applyAlignment="1">
      <alignment vertical="center"/>
    </xf>
    <xf numFmtId="0" fontId="0" fillId="6" borderId="9" xfId="0" applyFill="1" applyBorder="1" applyAlignment="1">
      <alignment vertical="center"/>
    </xf>
    <xf numFmtId="0" fontId="0" fillId="6" borderId="11" xfId="0" applyFill="1" applyBorder="1" applyAlignment="1">
      <alignment vertical="center"/>
    </xf>
    <xf numFmtId="0" fontId="0" fillId="3" borderId="9" xfId="0" applyFill="1" applyBorder="1" applyAlignment="1">
      <alignment horizontal="right" vertical="center"/>
    </xf>
    <xf numFmtId="0" fontId="0" fillId="3" borderId="11" xfId="0" applyFill="1" applyBorder="1" applyAlignment="1">
      <alignment horizontal="right" vertical="center"/>
    </xf>
    <xf numFmtId="0" fontId="0" fillId="4" borderId="9" xfId="0" applyFill="1" applyBorder="1" applyAlignment="1">
      <alignment vertical="center"/>
    </xf>
    <xf numFmtId="0" fontId="0" fillId="4" borderId="11" xfId="0" applyFill="1" applyBorder="1" applyAlignment="1">
      <alignment vertical="center"/>
    </xf>
    <xf numFmtId="0" fontId="0" fillId="8" borderId="9" xfId="0" applyFill="1" applyBorder="1" applyAlignment="1">
      <alignment vertical="center"/>
    </xf>
    <xf numFmtId="0" fontId="0" fillId="8" borderId="11" xfId="0" applyFill="1" applyBorder="1" applyAlignment="1">
      <alignment vertical="center"/>
    </xf>
    <xf numFmtId="0" fontId="0" fillId="7" borderId="9" xfId="0" applyFill="1" applyBorder="1" applyAlignment="1">
      <alignment vertical="center"/>
    </xf>
    <xf numFmtId="0" fontId="0" fillId="7" borderId="11" xfId="0" applyFill="1" applyBorder="1" applyAlignment="1">
      <alignment vertical="center"/>
    </xf>
    <xf numFmtId="0" fontId="0" fillId="9" borderId="9" xfId="0" applyFill="1" applyBorder="1" applyAlignment="1">
      <alignment vertical="center"/>
    </xf>
    <xf numFmtId="0" fontId="0" fillId="9" borderId="11" xfId="0" applyFill="1" applyBorder="1" applyAlignment="1">
      <alignment vertical="center"/>
    </xf>
    <xf numFmtId="0" fontId="0" fillId="10" borderId="9" xfId="0" applyFill="1" applyBorder="1" applyAlignment="1">
      <alignment vertical="center"/>
    </xf>
    <xf numFmtId="0" fontId="0" fillId="10" borderId="11" xfId="0" applyFill="1" applyBorder="1" applyAlignment="1">
      <alignment vertical="center"/>
    </xf>
    <xf numFmtId="0" fontId="0" fillId="11" borderId="9" xfId="0" applyFill="1" applyBorder="1" applyAlignment="1">
      <alignment vertical="center"/>
    </xf>
    <xf numFmtId="0" fontId="0" fillId="11" borderId="11" xfId="0" applyFill="1" applyBorder="1" applyAlignment="1">
      <alignment vertical="center"/>
    </xf>
    <xf numFmtId="0" fontId="0" fillId="12" borderId="9" xfId="0" applyFill="1" applyBorder="1" applyAlignment="1">
      <alignment vertical="center"/>
    </xf>
    <xf numFmtId="0" fontId="0" fillId="12" borderId="11" xfId="0" applyFill="1" applyBorder="1" applyAlignment="1">
      <alignment vertical="center"/>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8" xfId="0" applyFill="1" applyBorder="1" applyAlignment="1">
      <alignment horizontal="left" vertical="center" wrapText="1"/>
    </xf>
    <xf numFmtId="0" fontId="8" fillId="0" borderId="16" xfId="0" applyFont="1" applyBorder="1" applyAlignment="1">
      <alignment horizontal="left" wrapTex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MA Potenzial - Ebene</a:t>
            </a:r>
          </a:p>
        </c:rich>
      </c:tx>
      <c:layout>
        <c:manualLayout>
          <c:xMode val="edge"/>
          <c:yMode val="edge"/>
          <c:x val="0.41354166666666664"/>
          <c:y val="2.0202020202020204E-2"/>
        </c:manualLayout>
      </c:layout>
      <c:overlay val="0"/>
      <c:spPr>
        <a:noFill/>
        <a:ln w="25400">
          <a:noFill/>
        </a:ln>
      </c:spPr>
    </c:title>
    <c:autoTitleDeleted val="0"/>
    <c:plotArea>
      <c:layout>
        <c:manualLayout>
          <c:layoutTarget val="inner"/>
          <c:xMode val="edge"/>
          <c:yMode val="edge"/>
          <c:x val="8.4375000000000006E-2"/>
          <c:y val="0.12457912457912458"/>
          <c:w val="0.88541666666666663"/>
          <c:h val="0.765993265993266"/>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'Praktisches Können'!$E$43:$S$43</c:f>
              <c:numCache>
                <c:formatCode>0</c:formatCode>
                <c:ptCount val="15"/>
                <c:pt idx="0">
                  <c:v>4256</c:v>
                </c:pt>
                <c:pt idx="1">
                  <c:v>4096</c:v>
                </c:pt>
                <c:pt idx="2">
                  <c:v>2672</c:v>
                </c:pt>
                <c:pt idx="3">
                  <c:v>2208</c:v>
                </c:pt>
                <c:pt idx="4">
                  <c:v>7536</c:v>
                </c:pt>
                <c:pt idx="5">
                  <c:v>3088</c:v>
                </c:pt>
                <c:pt idx="6">
                  <c:v>2448</c:v>
                </c:pt>
                <c:pt idx="7">
                  <c:v>8784</c:v>
                </c:pt>
                <c:pt idx="8">
                  <c:v>2656</c:v>
                </c:pt>
                <c:pt idx="9">
                  <c:v>3024</c:v>
                </c:pt>
                <c:pt idx="10">
                  <c:v>2208</c:v>
                </c:pt>
                <c:pt idx="11">
                  <c:v>3504</c:v>
                </c:pt>
                <c:pt idx="12">
                  <c:v>4032</c:v>
                </c:pt>
                <c:pt idx="13">
                  <c:v>9144</c:v>
                </c:pt>
                <c:pt idx="14">
                  <c:v>4576</c:v>
                </c:pt>
              </c:numCache>
            </c:numRef>
          </c:xVal>
          <c:yVal>
            <c:numRef>
              <c:f>'Theoretisches Wissen'!$E$70:$S$70</c:f>
              <c:numCache>
                <c:formatCode>0</c:formatCode>
                <c:ptCount val="15"/>
                <c:pt idx="0">
                  <c:v>1757.2</c:v>
                </c:pt>
                <c:pt idx="1">
                  <c:v>1835.2</c:v>
                </c:pt>
                <c:pt idx="2">
                  <c:v>1200</c:v>
                </c:pt>
                <c:pt idx="3">
                  <c:v>1416</c:v>
                </c:pt>
                <c:pt idx="4">
                  <c:v>1050</c:v>
                </c:pt>
                <c:pt idx="5">
                  <c:v>1155.5999999999999</c:v>
                </c:pt>
                <c:pt idx="6">
                  <c:v>1327.2</c:v>
                </c:pt>
                <c:pt idx="7">
                  <c:v>1255.5999999999999</c:v>
                </c:pt>
                <c:pt idx="8">
                  <c:v>1137.2</c:v>
                </c:pt>
                <c:pt idx="9">
                  <c:v>9060</c:v>
                </c:pt>
                <c:pt idx="10">
                  <c:v>1107.2</c:v>
                </c:pt>
                <c:pt idx="11">
                  <c:v>1458</c:v>
                </c:pt>
                <c:pt idx="12">
                  <c:v>1274</c:v>
                </c:pt>
                <c:pt idx="13">
                  <c:v>1426.3999999999999</c:v>
                </c:pt>
                <c:pt idx="14">
                  <c:v>3898.4</c:v>
                </c:pt>
              </c:numCache>
            </c:numRef>
          </c:yVal>
          <c:smooth val="0"/>
        </c:ser>
        <c:ser>
          <c:idx val="1"/>
          <c:order val="1"/>
          <c:spPr>
            <a:ln w="28575">
              <a:noFill/>
            </a:ln>
          </c:spPr>
          <c:marker>
            <c:symbol val="square"/>
            <c:size val="5"/>
            <c:spPr>
              <a:solidFill>
                <a:srgbClr val="FF00FF"/>
              </a:solidFill>
              <a:ln>
                <a:solidFill>
                  <a:srgbClr val="FF00FF"/>
                </a:solidFill>
                <a:prstDash val="solid"/>
              </a:ln>
            </c:spPr>
          </c:marker>
          <c:yVal>
            <c:numRef>
              <c:f>'Praktisches Können'!$A$2:$T$2</c:f>
              <c:numCache>
                <c:formatCode>General</c:formatCode>
                <c:ptCount val="20"/>
              </c:numCache>
            </c:numRef>
          </c:yVal>
          <c:smooth val="0"/>
        </c:ser>
        <c:dLbls>
          <c:showLegendKey val="0"/>
          <c:showVal val="0"/>
          <c:showCatName val="0"/>
          <c:showSerName val="0"/>
          <c:showPercent val="0"/>
          <c:showBubbleSize val="0"/>
        </c:dLbls>
        <c:axId val="132931584"/>
        <c:axId val="132933504"/>
      </c:scatterChart>
      <c:valAx>
        <c:axId val="132931584"/>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Praktisches Können</a:t>
                </a:r>
              </a:p>
            </c:rich>
          </c:tx>
          <c:layout>
            <c:manualLayout>
              <c:xMode val="edge"/>
              <c:yMode val="edge"/>
              <c:x val="0.46250000000000002"/>
              <c:y val="0.94276094276094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2933504"/>
        <c:crosses val="autoZero"/>
        <c:crossBetween val="midCat"/>
      </c:valAx>
      <c:valAx>
        <c:axId val="13293350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Theoretisches Wissen</a:t>
                </a:r>
              </a:p>
            </c:rich>
          </c:tx>
          <c:layout>
            <c:manualLayout>
              <c:xMode val="edge"/>
              <c:yMode val="edge"/>
              <c:x val="1.1458333333333333E-2"/>
              <c:y val="0.390572390572390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2931584"/>
        <c:crosses val="autoZero"/>
        <c:crossBetween val="midCat"/>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Grafik2!$A$1</c:f>
          <c:strCache>
            <c:ptCount val="1"/>
            <c:pt idx="0">
              <c:v>Mitarbeiterpotenziale (Wissen UND Können)</c:v>
            </c:pt>
          </c:strCache>
        </c:strRef>
      </c:tx>
      <c:layout/>
      <c:overlay val="0"/>
    </c:title>
    <c:autoTitleDeleted val="0"/>
    <c:plotArea>
      <c:layout>
        <c:manualLayout>
          <c:layoutTarget val="inner"/>
          <c:xMode val="edge"/>
          <c:yMode val="edge"/>
          <c:x val="0.13526210940749636"/>
          <c:y val="9.7401757072032663E-2"/>
          <c:w val="0.71234660363498747"/>
          <c:h val="0.79552256488772233"/>
        </c:manualLayout>
      </c:layout>
      <c:scatterChart>
        <c:scatterStyle val="lineMarker"/>
        <c:varyColors val="0"/>
        <c:ser>
          <c:idx val="1"/>
          <c:order val="1"/>
          <c:tx>
            <c:strRef>
              <c:f>Grafik2!$A$3</c:f>
              <c:strCache>
                <c:ptCount val="1"/>
                <c:pt idx="0">
                  <c:v>MA01</c:v>
                </c:pt>
              </c:strCache>
            </c:strRef>
          </c:tx>
          <c:spPr>
            <a:ln>
              <a:tailEnd type="arrow"/>
            </a:ln>
          </c:spPr>
          <c:marker>
            <c:symbol val="none"/>
          </c:marker>
          <c:xVal>
            <c:numRef>
              <c:f>(Grafik2!$B$3,Grafik2!$D$3)</c:f>
              <c:numCache>
                <c:formatCode>0</c:formatCode>
                <c:ptCount val="2"/>
                <c:pt idx="0" formatCode="General">
                  <c:v>0</c:v>
                </c:pt>
                <c:pt idx="1">
                  <c:v>4256</c:v>
                </c:pt>
              </c:numCache>
            </c:numRef>
          </c:xVal>
          <c:yVal>
            <c:numRef>
              <c:f>(Grafik2!$C$3,Grafik2!$E$3)</c:f>
              <c:numCache>
                <c:formatCode>0</c:formatCode>
                <c:ptCount val="2"/>
                <c:pt idx="0" formatCode="General">
                  <c:v>0</c:v>
                </c:pt>
                <c:pt idx="1">
                  <c:v>1757.2</c:v>
                </c:pt>
              </c:numCache>
            </c:numRef>
          </c:yVal>
          <c:smooth val="0"/>
        </c:ser>
        <c:ser>
          <c:idx val="2"/>
          <c:order val="2"/>
          <c:tx>
            <c:strRef>
              <c:f>Grafik2!$A$4</c:f>
              <c:strCache>
                <c:ptCount val="1"/>
                <c:pt idx="0">
                  <c:v>MA02</c:v>
                </c:pt>
              </c:strCache>
            </c:strRef>
          </c:tx>
          <c:spPr>
            <a:ln>
              <a:tailEnd type="arrow"/>
            </a:ln>
          </c:spPr>
          <c:marker>
            <c:symbol val="none"/>
          </c:marker>
          <c:xVal>
            <c:numRef>
              <c:f>(Grafik2!$B$4,Grafik2!$D$4)</c:f>
              <c:numCache>
                <c:formatCode>0</c:formatCode>
                <c:ptCount val="2"/>
                <c:pt idx="0" formatCode="General">
                  <c:v>0</c:v>
                </c:pt>
                <c:pt idx="1">
                  <c:v>4096</c:v>
                </c:pt>
              </c:numCache>
            </c:numRef>
          </c:xVal>
          <c:yVal>
            <c:numRef>
              <c:f>(Grafik2!$C$4,Grafik2!$E$4)</c:f>
              <c:numCache>
                <c:formatCode>0</c:formatCode>
                <c:ptCount val="2"/>
                <c:pt idx="0" formatCode="General">
                  <c:v>0</c:v>
                </c:pt>
                <c:pt idx="1">
                  <c:v>1835.2</c:v>
                </c:pt>
              </c:numCache>
            </c:numRef>
          </c:yVal>
          <c:smooth val="0"/>
        </c:ser>
        <c:ser>
          <c:idx val="3"/>
          <c:order val="3"/>
          <c:tx>
            <c:strRef>
              <c:f>Grafik2!$A$5</c:f>
              <c:strCache>
                <c:ptCount val="1"/>
                <c:pt idx="0">
                  <c:v>MA03</c:v>
                </c:pt>
              </c:strCache>
            </c:strRef>
          </c:tx>
          <c:spPr>
            <a:ln>
              <a:tailEnd type="arrow"/>
            </a:ln>
          </c:spPr>
          <c:marker>
            <c:symbol val="none"/>
          </c:marker>
          <c:xVal>
            <c:numRef>
              <c:f>(Grafik2!$B$5,Grafik2!$D$5)</c:f>
              <c:numCache>
                <c:formatCode>0</c:formatCode>
                <c:ptCount val="2"/>
                <c:pt idx="0" formatCode="General">
                  <c:v>0</c:v>
                </c:pt>
                <c:pt idx="1">
                  <c:v>2672</c:v>
                </c:pt>
              </c:numCache>
            </c:numRef>
          </c:xVal>
          <c:yVal>
            <c:numRef>
              <c:f>(Grafik2!$C$5,Grafik2!$E$5)</c:f>
              <c:numCache>
                <c:formatCode>0</c:formatCode>
                <c:ptCount val="2"/>
                <c:pt idx="0" formatCode="General">
                  <c:v>0</c:v>
                </c:pt>
                <c:pt idx="1">
                  <c:v>1200</c:v>
                </c:pt>
              </c:numCache>
            </c:numRef>
          </c:yVal>
          <c:smooth val="0"/>
        </c:ser>
        <c:ser>
          <c:idx val="4"/>
          <c:order val="4"/>
          <c:tx>
            <c:strRef>
              <c:f>Grafik2!$A$6</c:f>
              <c:strCache>
                <c:ptCount val="1"/>
                <c:pt idx="0">
                  <c:v>MA04</c:v>
                </c:pt>
              </c:strCache>
            </c:strRef>
          </c:tx>
          <c:spPr>
            <a:ln>
              <a:tailEnd type="arrow"/>
            </a:ln>
          </c:spPr>
          <c:marker>
            <c:symbol val="none"/>
          </c:marker>
          <c:xVal>
            <c:numRef>
              <c:f>(Grafik2!$B$6,Grafik2!$D$6)</c:f>
              <c:numCache>
                <c:formatCode>0</c:formatCode>
                <c:ptCount val="2"/>
                <c:pt idx="0" formatCode="General">
                  <c:v>0</c:v>
                </c:pt>
                <c:pt idx="1">
                  <c:v>2208</c:v>
                </c:pt>
              </c:numCache>
            </c:numRef>
          </c:xVal>
          <c:yVal>
            <c:numRef>
              <c:f>(Grafik2!$C$6,Grafik2!$E$6)</c:f>
              <c:numCache>
                <c:formatCode>0</c:formatCode>
                <c:ptCount val="2"/>
                <c:pt idx="0" formatCode="General">
                  <c:v>0</c:v>
                </c:pt>
                <c:pt idx="1">
                  <c:v>1416</c:v>
                </c:pt>
              </c:numCache>
            </c:numRef>
          </c:yVal>
          <c:smooth val="0"/>
        </c:ser>
        <c:ser>
          <c:idx val="5"/>
          <c:order val="5"/>
          <c:tx>
            <c:strRef>
              <c:f>Grafik2!$A$7</c:f>
              <c:strCache>
                <c:ptCount val="1"/>
                <c:pt idx="0">
                  <c:v>MA05</c:v>
                </c:pt>
              </c:strCache>
            </c:strRef>
          </c:tx>
          <c:spPr>
            <a:ln>
              <a:tailEnd type="arrow"/>
            </a:ln>
          </c:spPr>
          <c:marker>
            <c:symbol val="none"/>
          </c:marker>
          <c:xVal>
            <c:numRef>
              <c:f>(Grafik2!$B$7,Grafik2!$D$7)</c:f>
              <c:numCache>
                <c:formatCode>0</c:formatCode>
                <c:ptCount val="2"/>
                <c:pt idx="0" formatCode="General">
                  <c:v>0</c:v>
                </c:pt>
                <c:pt idx="1">
                  <c:v>7536</c:v>
                </c:pt>
              </c:numCache>
            </c:numRef>
          </c:xVal>
          <c:yVal>
            <c:numRef>
              <c:f>(Grafik2!$C$7,Grafik2!$E$7)</c:f>
              <c:numCache>
                <c:formatCode>0</c:formatCode>
                <c:ptCount val="2"/>
                <c:pt idx="0" formatCode="General">
                  <c:v>0</c:v>
                </c:pt>
                <c:pt idx="1">
                  <c:v>1050</c:v>
                </c:pt>
              </c:numCache>
            </c:numRef>
          </c:yVal>
          <c:smooth val="0"/>
        </c:ser>
        <c:ser>
          <c:idx val="6"/>
          <c:order val="6"/>
          <c:tx>
            <c:strRef>
              <c:f>Grafik2!$A$8</c:f>
              <c:strCache>
                <c:ptCount val="1"/>
                <c:pt idx="0">
                  <c:v>MA06</c:v>
                </c:pt>
              </c:strCache>
            </c:strRef>
          </c:tx>
          <c:spPr>
            <a:ln>
              <a:tailEnd type="arrow"/>
            </a:ln>
          </c:spPr>
          <c:marker>
            <c:symbol val="none"/>
          </c:marker>
          <c:xVal>
            <c:numRef>
              <c:f>(Grafik2!$B$8,Grafik2!$D$8)</c:f>
              <c:numCache>
                <c:formatCode>0</c:formatCode>
                <c:ptCount val="2"/>
                <c:pt idx="0" formatCode="General">
                  <c:v>0</c:v>
                </c:pt>
                <c:pt idx="1">
                  <c:v>3088</c:v>
                </c:pt>
              </c:numCache>
            </c:numRef>
          </c:xVal>
          <c:yVal>
            <c:numRef>
              <c:f>(Grafik2!$C$8,Grafik2!$E$8)</c:f>
              <c:numCache>
                <c:formatCode>0</c:formatCode>
                <c:ptCount val="2"/>
                <c:pt idx="0" formatCode="General">
                  <c:v>0</c:v>
                </c:pt>
                <c:pt idx="1">
                  <c:v>1155.5999999999999</c:v>
                </c:pt>
              </c:numCache>
            </c:numRef>
          </c:yVal>
          <c:smooth val="0"/>
        </c:ser>
        <c:ser>
          <c:idx val="7"/>
          <c:order val="7"/>
          <c:tx>
            <c:strRef>
              <c:f>Grafik2!$A$9</c:f>
              <c:strCache>
                <c:ptCount val="1"/>
                <c:pt idx="0">
                  <c:v>MA07</c:v>
                </c:pt>
              </c:strCache>
            </c:strRef>
          </c:tx>
          <c:spPr>
            <a:ln>
              <a:tailEnd type="arrow"/>
            </a:ln>
          </c:spPr>
          <c:marker>
            <c:symbol val="none"/>
          </c:marker>
          <c:xVal>
            <c:numRef>
              <c:f>(Grafik2!$B$9,Grafik2!$D$9)</c:f>
              <c:numCache>
                <c:formatCode>0</c:formatCode>
                <c:ptCount val="2"/>
                <c:pt idx="0" formatCode="General">
                  <c:v>0</c:v>
                </c:pt>
                <c:pt idx="1">
                  <c:v>2448</c:v>
                </c:pt>
              </c:numCache>
            </c:numRef>
          </c:xVal>
          <c:yVal>
            <c:numRef>
              <c:f>(Grafik2!$C$9,Grafik2!$E$9)</c:f>
              <c:numCache>
                <c:formatCode>0</c:formatCode>
                <c:ptCount val="2"/>
                <c:pt idx="0" formatCode="General">
                  <c:v>0</c:v>
                </c:pt>
                <c:pt idx="1">
                  <c:v>1327.2</c:v>
                </c:pt>
              </c:numCache>
            </c:numRef>
          </c:yVal>
          <c:smooth val="0"/>
        </c:ser>
        <c:ser>
          <c:idx val="8"/>
          <c:order val="8"/>
          <c:tx>
            <c:strRef>
              <c:f>Grafik2!$A$10</c:f>
              <c:strCache>
                <c:ptCount val="1"/>
                <c:pt idx="0">
                  <c:v>MA08</c:v>
                </c:pt>
              </c:strCache>
            </c:strRef>
          </c:tx>
          <c:spPr>
            <a:ln>
              <a:tailEnd type="arrow"/>
            </a:ln>
          </c:spPr>
          <c:marker>
            <c:symbol val="none"/>
          </c:marker>
          <c:xVal>
            <c:numRef>
              <c:f>(Grafik2!$B$10,Grafik2!$D$10)</c:f>
              <c:numCache>
                <c:formatCode>0</c:formatCode>
                <c:ptCount val="2"/>
                <c:pt idx="0" formatCode="General">
                  <c:v>0</c:v>
                </c:pt>
                <c:pt idx="1">
                  <c:v>8784</c:v>
                </c:pt>
              </c:numCache>
            </c:numRef>
          </c:xVal>
          <c:yVal>
            <c:numRef>
              <c:f>(Grafik2!$C$10,Grafik2!$E$10)</c:f>
              <c:numCache>
                <c:formatCode>0</c:formatCode>
                <c:ptCount val="2"/>
                <c:pt idx="0" formatCode="General">
                  <c:v>0</c:v>
                </c:pt>
                <c:pt idx="1">
                  <c:v>1255.5999999999999</c:v>
                </c:pt>
              </c:numCache>
            </c:numRef>
          </c:yVal>
          <c:smooth val="0"/>
        </c:ser>
        <c:ser>
          <c:idx val="9"/>
          <c:order val="9"/>
          <c:tx>
            <c:strRef>
              <c:f>Grafik2!$A$11</c:f>
              <c:strCache>
                <c:ptCount val="1"/>
                <c:pt idx="0">
                  <c:v>MA09</c:v>
                </c:pt>
              </c:strCache>
            </c:strRef>
          </c:tx>
          <c:spPr>
            <a:ln>
              <a:tailEnd type="arrow"/>
            </a:ln>
          </c:spPr>
          <c:marker>
            <c:symbol val="none"/>
          </c:marker>
          <c:xVal>
            <c:numRef>
              <c:f>(Grafik2!$B$11,Grafik2!$D$11)</c:f>
              <c:numCache>
                <c:formatCode>0</c:formatCode>
                <c:ptCount val="2"/>
                <c:pt idx="0" formatCode="General">
                  <c:v>0</c:v>
                </c:pt>
                <c:pt idx="1">
                  <c:v>2656</c:v>
                </c:pt>
              </c:numCache>
            </c:numRef>
          </c:xVal>
          <c:yVal>
            <c:numRef>
              <c:f>(Grafik2!$C$11,Grafik2!$E$11)</c:f>
              <c:numCache>
                <c:formatCode>0</c:formatCode>
                <c:ptCount val="2"/>
                <c:pt idx="0" formatCode="General">
                  <c:v>0</c:v>
                </c:pt>
                <c:pt idx="1">
                  <c:v>1137.2</c:v>
                </c:pt>
              </c:numCache>
            </c:numRef>
          </c:yVal>
          <c:smooth val="0"/>
        </c:ser>
        <c:ser>
          <c:idx val="10"/>
          <c:order val="10"/>
          <c:tx>
            <c:strRef>
              <c:f>Grafik2!$A$12</c:f>
              <c:strCache>
                <c:ptCount val="1"/>
                <c:pt idx="0">
                  <c:v>MA10</c:v>
                </c:pt>
              </c:strCache>
            </c:strRef>
          </c:tx>
          <c:spPr>
            <a:ln>
              <a:tailEnd type="arrow"/>
            </a:ln>
          </c:spPr>
          <c:marker>
            <c:symbol val="none"/>
          </c:marker>
          <c:xVal>
            <c:numRef>
              <c:f>(Grafik2!$B$12,Grafik2!$D$12)</c:f>
              <c:numCache>
                <c:formatCode>0</c:formatCode>
                <c:ptCount val="2"/>
                <c:pt idx="0" formatCode="General">
                  <c:v>0</c:v>
                </c:pt>
                <c:pt idx="1">
                  <c:v>3024</c:v>
                </c:pt>
              </c:numCache>
            </c:numRef>
          </c:xVal>
          <c:yVal>
            <c:numRef>
              <c:f>(Grafik2!$C$12,Grafik2!$E$12)</c:f>
              <c:numCache>
                <c:formatCode>0</c:formatCode>
                <c:ptCount val="2"/>
                <c:pt idx="0" formatCode="General">
                  <c:v>0</c:v>
                </c:pt>
                <c:pt idx="1">
                  <c:v>9060</c:v>
                </c:pt>
              </c:numCache>
            </c:numRef>
          </c:yVal>
          <c:smooth val="0"/>
        </c:ser>
        <c:ser>
          <c:idx val="11"/>
          <c:order val="11"/>
          <c:tx>
            <c:strRef>
              <c:f>Grafik2!$A$13</c:f>
              <c:strCache>
                <c:ptCount val="1"/>
                <c:pt idx="0">
                  <c:v>MA11</c:v>
                </c:pt>
              </c:strCache>
            </c:strRef>
          </c:tx>
          <c:spPr>
            <a:ln>
              <a:tailEnd type="arrow"/>
            </a:ln>
          </c:spPr>
          <c:marker>
            <c:symbol val="none"/>
          </c:marker>
          <c:xVal>
            <c:numRef>
              <c:f>(Grafik2!$B$13,Grafik2!$D$13)</c:f>
              <c:numCache>
                <c:formatCode>0</c:formatCode>
                <c:ptCount val="2"/>
                <c:pt idx="0" formatCode="General">
                  <c:v>0</c:v>
                </c:pt>
                <c:pt idx="1">
                  <c:v>2208</c:v>
                </c:pt>
              </c:numCache>
            </c:numRef>
          </c:xVal>
          <c:yVal>
            <c:numRef>
              <c:f>(Grafik2!$C$13,Grafik2!$E$13)</c:f>
              <c:numCache>
                <c:formatCode>0</c:formatCode>
                <c:ptCount val="2"/>
                <c:pt idx="0" formatCode="General">
                  <c:v>0</c:v>
                </c:pt>
                <c:pt idx="1">
                  <c:v>1107.2</c:v>
                </c:pt>
              </c:numCache>
            </c:numRef>
          </c:yVal>
          <c:smooth val="0"/>
        </c:ser>
        <c:ser>
          <c:idx val="12"/>
          <c:order val="12"/>
          <c:tx>
            <c:strRef>
              <c:f>Grafik2!$A$14</c:f>
              <c:strCache>
                <c:ptCount val="1"/>
                <c:pt idx="0">
                  <c:v>MA12</c:v>
                </c:pt>
              </c:strCache>
            </c:strRef>
          </c:tx>
          <c:spPr>
            <a:ln>
              <a:tailEnd type="arrow"/>
            </a:ln>
          </c:spPr>
          <c:marker>
            <c:symbol val="none"/>
          </c:marker>
          <c:xVal>
            <c:numRef>
              <c:f>(Grafik2!$B$14,Grafik2!$D$14)</c:f>
              <c:numCache>
                <c:formatCode>0</c:formatCode>
                <c:ptCount val="2"/>
                <c:pt idx="0" formatCode="General">
                  <c:v>0</c:v>
                </c:pt>
                <c:pt idx="1">
                  <c:v>3504</c:v>
                </c:pt>
              </c:numCache>
            </c:numRef>
          </c:xVal>
          <c:yVal>
            <c:numRef>
              <c:f>(Grafik2!$C$14,Grafik2!$E$14)</c:f>
              <c:numCache>
                <c:formatCode>0</c:formatCode>
                <c:ptCount val="2"/>
                <c:pt idx="0" formatCode="General">
                  <c:v>0</c:v>
                </c:pt>
                <c:pt idx="1">
                  <c:v>1458</c:v>
                </c:pt>
              </c:numCache>
            </c:numRef>
          </c:yVal>
          <c:smooth val="0"/>
        </c:ser>
        <c:ser>
          <c:idx val="13"/>
          <c:order val="13"/>
          <c:tx>
            <c:strRef>
              <c:f>Grafik2!$A$15</c:f>
              <c:strCache>
                <c:ptCount val="1"/>
                <c:pt idx="0">
                  <c:v>MA13</c:v>
                </c:pt>
              </c:strCache>
            </c:strRef>
          </c:tx>
          <c:spPr>
            <a:ln>
              <a:tailEnd type="arrow"/>
            </a:ln>
          </c:spPr>
          <c:marker>
            <c:symbol val="none"/>
          </c:marker>
          <c:xVal>
            <c:numRef>
              <c:f>(Grafik2!$B$15,Grafik2!$D$15)</c:f>
              <c:numCache>
                <c:formatCode>0</c:formatCode>
                <c:ptCount val="2"/>
                <c:pt idx="0" formatCode="General">
                  <c:v>0</c:v>
                </c:pt>
                <c:pt idx="1">
                  <c:v>4032</c:v>
                </c:pt>
              </c:numCache>
            </c:numRef>
          </c:xVal>
          <c:yVal>
            <c:numRef>
              <c:f>(Grafik2!$C$15,Grafik2!$E$15)</c:f>
              <c:numCache>
                <c:formatCode>0</c:formatCode>
                <c:ptCount val="2"/>
                <c:pt idx="0" formatCode="General">
                  <c:v>0</c:v>
                </c:pt>
                <c:pt idx="1">
                  <c:v>1274</c:v>
                </c:pt>
              </c:numCache>
            </c:numRef>
          </c:yVal>
          <c:smooth val="0"/>
        </c:ser>
        <c:ser>
          <c:idx val="14"/>
          <c:order val="14"/>
          <c:tx>
            <c:strRef>
              <c:f>Grafik2!$A$16</c:f>
              <c:strCache>
                <c:ptCount val="1"/>
                <c:pt idx="0">
                  <c:v>MA14</c:v>
                </c:pt>
              </c:strCache>
            </c:strRef>
          </c:tx>
          <c:spPr>
            <a:ln>
              <a:tailEnd type="arrow"/>
            </a:ln>
          </c:spPr>
          <c:marker>
            <c:symbol val="none"/>
          </c:marker>
          <c:xVal>
            <c:numRef>
              <c:f>(Grafik2!$B$16,Grafik2!$D$16)</c:f>
              <c:numCache>
                <c:formatCode>0</c:formatCode>
                <c:ptCount val="2"/>
                <c:pt idx="0" formatCode="General">
                  <c:v>0</c:v>
                </c:pt>
                <c:pt idx="1">
                  <c:v>9144</c:v>
                </c:pt>
              </c:numCache>
            </c:numRef>
          </c:xVal>
          <c:yVal>
            <c:numRef>
              <c:f>(Grafik2!$C$16,Grafik2!$E$16)</c:f>
              <c:numCache>
                <c:formatCode>0</c:formatCode>
                <c:ptCount val="2"/>
                <c:pt idx="0" formatCode="General">
                  <c:v>0</c:v>
                </c:pt>
                <c:pt idx="1">
                  <c:v>1426.3999999999999</c:v>
                </c:pt>
              </c:numCache>
            </c:numRef>
          </c:yVal>
          <c:smooth val="0"/>
        </c:ser>
        <c:ser>
          <c:idx val="15"/>
          <c:order val="15"/>
          <c:tx>
            <c:strRef>
              <c:f>Grafik2!$A$17</c:f>
              <c:strCache>
                <c:ptCount val="1"/>
                <c:pt idx="0">
                  <c:v>MA15</c:v>
                </c:pt>
              </c:strCache>
            </c:strRef>
          </c:tx>
          <c:spPr>
            <a:ln>
              <a:tailEnd type="arrow"/>
            </a:ln>
          </c:spPr>
          <c:marker>
            <c:symbol val="none"/>
          </c:marker>
          <c:xVal>
            <c:numRef>
              <c:f>(Grafik2!$B$17,Grafik2!$D$17)</c:f>
              <c:numCache>
                <c:formatCode>0</c:formatCode>
                <c:ptCount val="2"/>
                <c:pt idx="0" formatCode="General">
                  <c:v>0</c:v>
                </c:pt>
                <c:pt idx="1">
                  <c:v>4576</c:v>
                </c:pt>
              </c:numCache>
            </c:numRef>
          </c:xVal>
          <c:yVal>
            <c:numRef>
              <c:f>(Grafik2!$C$17,Grafik2!$E$17)</c:f>
              <c:numCache>
                <c:formatCode>0</c:formatCode>
                <c:ptCount val="2"/>
                <c:pt idx="0" formatCode="General">
                  <c:v>0</c:v>
                </c:pt>
                <c:pt idx="1">
                  <c:v>3898.4</c:v>
                </c:pt>
              </c:numCache>
            </c:numRef>
          </c:yVal>
          <c:smooth val="0"/>
        </c:ser>
        <c:ser>
          <c:idx val="0"/>
          <c:order val="0"/>
          <c:spPr>
            <a:ln w="28575">
              <a:noFill/>
            </a:ln>
          </c:spPr>
          <c:marker>
            <c:symbol val="diamond"/>
            <c:size val="7"/>
            <c:spPr>
              <a:solidFill>
                <a:srgbClr val="FF0000"/>
              </a:solidFill>
            </c:spPr>
          </c:marker>
          <c:xVal>
            <c:numRef>
              <c:f>Grafik2!$D$3:$D$17</c:f>
              <c:numCache>
                <c:formatCode>0</c:formatCode>
                <c:ptCount val="15"/>
                <c:pt idx="0">
                  <c:v>4256</c:v>
                </c:pt>
                <c:pt idx="1">
                  <c:v>4096</c:v>
                </c:pt>
                <c:pt idx="2">
                  <c:v>2672</c:v>
                </c:pt>
                <c:pt idx="3">
                  <c:v>2208</c:v>
                </c:pt>
                <c:pt idx="4">
                  <c:v>7536</c:v>
                </c:pt>
                <c:pt idx="5">
                  <c:v>3088</c:v>
                </c:pt>
                <c:pt idx="6">
                  <c:v>2448</c:v>
                </c:pt>
                <c:pt idx="7">
                  <c:v>8784</c:v>
                </c:pt>
                <c:pt idx="8">
                  <c:v>2656</c:v>
                </c:pt>
                <c:pt idx="9">
                  <c:v>3024</c:v>
                </c:pt>
                <c:pt idx="10">
                  <c:v>2208</c:v>
                </c:pt>
                <c:pt idx="11">
                  <c:v>3504</c:v>
                </c:pt>
                <c:pt idx="12">
                  <c:v>4032</c:v>
                </c:pt>
                <c:pt idx="13">
                  <c:v>9144</c:v>
                </c:pt>
                <c:pt idx="14">
                  <c:v>4576</c:v>
                </c:pt>
              </c:numCache>
            </c:numRef>
          </c:xVal>
          <c:yVal>
            <c:numRef>
              <c:f>Grafik2!$E$3:$E$17</c:f>
              <c:numCache>
                <c:formatCode>0</c:formatCode>
                <c:ptCount val="15"/>
                <c:pt idx="0">
                  <c:v>1757.2</c:v>
                </c:pt>
                <c:pt idx="1">
                  <c:v>1835.2</c:v>
                </c:pt>
                <c:pt idx="2">
                  <c:v>1200</c:v>
                </c:pt>
                <c:pt idx="3">
                  <c:v>1416</c:v>
                </c:pt>
                <c:pt idx="4">
                  <c:v>1050</c:v>
                </c:pt>
                <c:pt idx="5">
                  <c:v>1155.5999999999999</c:v>
                </c:pt>
                <c:pt idx="6">
                  <c:v>1327.2</c:v>
                </c:pt>
                <c:pt idx="7">
                  <c:v>1255.5999999999999</c:v>
                </c:pt>
                <c:pt idx="8">
                  <c:v>1137.2</c:v>
                </c:pt>
                <c:pt idx="9">
                  <c:v>9060</c:v>
                </c:pt>
                <c:pt idx="10">
                  <c:v>1107.2</c:v>
                </c:pt>
                <c:pt idx="11">
                  <c:v>1458</c:v>
                </c:pt>
                <c:pt idx="12">
                  <c:v>1274</c:v>
                </c:pt>
                <c:pt idx="13">
                  <c:v>1426.3999999999999</c:v>
                </c:pt>
                <c:pt idx="14">
                  <c:v>3898.4</c:v>
                </c:pt>
              </c:numCache>
            </c:numRef>
          </c:yVal>
          <c:smooth val="0"/>
        </c:ser>
        <c:dLbls>
          <c:showLegendKey val="0"/>
          <c:showVal val="0"/>
          <c:showCatName val="0"/>
          <c:showSerName val="0"/>
          <c:showPercent val="0"/>
          <c:showBubbleSize val="0"/>
        </c:dLbls>
        <c:axId val="133941504"/>
        <c:axId val="133940736"/>
      </c:scatterChart>
      <c:valAx>
        <c:axId val="133941504"/>
        <c:scaling>
          <c:orientation val="minMax"/>
        </c:scaling>
        <c:delete val="0"/>
        <c:axPos val="b"/>
        <c:majorGridlines/>
        <c:title>
          <c:tx>
            <c:strRef>
              <c:f>Grafik2!$D$1</c:f>
              <c:strCache>
                <c:ptCount val="1"/>
                <c:pt idx="0">
                  <c:v>Praktisches Können</c:v>
                </c:pt>
              </c:strCache>
            </c:strRef>
          </c:tx>
          <c:layout>
            <c:manualLayout>
              <c:xMode val="edge"/>
              <c:yMode val="edge"/>
              <c:x val="0.66804408672325843"/>
              <c:y val="0.94883200138099333"/>
            </c:manualLayout>
          </c:layout>
          <c:overlay val="0"/>
          <c:txPr>
            <a:bodyPr/>
            <a:lstStyle/>
            <a:p>
              <a:pPr>
                <a:defRPr sz="1400"/>
              </a:pPr>
              <a:endParaRPr lang="en-US"/>
            </a:p>
          </c:txPr>
        </c:title>
        <c:numFmt formatCode="General" sourceLinked="1"/>
        <c:majorTickMark val="out"/>
        <c:minorTickMark val="none"/>
        <c:tickLblPos val="nextTo"/>
        <c:crossAx val="133940736"/>
        <c:crosses val="autoZero"/>
        <c:crossBetween val="midCat"/>
      </c:valAx>
      <c:valAx>
        <c:axId val="133940736"/>
        <c:scaling>
          <c:orientation val="minMax"/>
        </c:scaling>
        <c:delete val="0"/>
        <c:axPos val="l"/>
        <c:majorGridlines/>
        <c:title>
          <c:tx>
            <c:strRef>
              <c:f>Grafik2!$E$1</c:f>
              <c:strCache>
                <c:ptCount val="1"/>
                <c:pt idx="0">
                  <c:v>Theoretisches Wissen</c:v>
                </c:pt>
              </c:strCache>
            </c:strRef>
          </c:tx>
          <c:layout>
            <c:manualLayout>
              <c:xMode val="edge"/>
              <c:yMode val="edge"/>
              <c:x val="4.7826081498792479E-2"/>
              <c:y val="0.1190825710969964"/>
            </c:manualLayout>
          </c:layout>
          <c:overlay val="0"/>
          <c:txPr>
            <a:bodyPr rot="-5400000" vert="horz"/>
            <a:lstStyle/>
            <a:p>
              <a:pPr>
                <a:defRPr sz="1400"/>
              </a:pPr>
              <a:endParaRPr lang="en-US"/>
            </a:p>
          </c:txPr>
        </c:title>
        <c:numFmt formatCode="General" sourceLinked="1"/>
        <c:majorTickMark val="out"/>
        <c:minorTickMark val="none"/>
        <c:tickLblPos val="nextTo"/>
        <c:crossAx val="133941504"/>
        <c:crosses val="autoZero"/>
        <c:crossBetween val="midCat"/>
      </c:valAx>
      <c:spPr>
        <a:solidFill>
          <a:schemeClr val="bg1">
            <a:lumMod val="95000"/>
          </a:schemeClr>
        </a:solidFill>
      </c:spPr>
    </c:plotArea>
    <c:legend>
      <c:legendPos val="r"/>
      <c:legendEntry>
        <c:idx val="15"/>
        <c:delete val="1"/>
      </c:legendEntry>
      <c:layout>
        <c:manualLayout>
          <c:xMode val="edge"/>
          <c:yMode val="edge"/>
          <c:x val="0.89496372304419458"/>
          <c:y val="0.12504360721725929"/>
          <c:w val="7.8949323411009534E-2"/>
          <c:h val="0.54059531796193638"/>
        </c:manualLayout>
      </c:layout>
      <c:overlay val="0"/>
    </c:legend>
    <c:plotVisOnly val="1"/>
    <c:dispBlanksAs val="gap"/>
    <c:showDLblsOverMax val="0"/>
  </c:chart>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4"/>
  <sheetViews>
    <sheetView zoomScale="94"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hyperlink" Target="mailto:peter.bretscher@bengin.com?subject=Vectortools"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4</xdr:row>
      <xdr:rowOff>28575</xdr:rowOff>
    </xdr:from>
    <xdr:to>
      <xdr:col>8</xdr:col>
      <xdr:colOff>171450</xdr:colOff>
      <xdr:row>10</xdr:row>
      <xdr:rowOff>2543175</xdr:rowOff>
    </xdr:to>
    <xdr:pic>
      <xdr:nvPicPr>
        <xdr:cNvPr id="1031"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838200"/>
          <a:ext cx="4105275"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600075</xdr:colOff>
      <xdr:row>10</xdr:row>
      <xdr:rowOff>1057275</xdr:rowOff>
    </xdr:from>
    <xdr:to>
      <xdr:col>5</xdr:col>
      <xdr:colOff>657225</xdr:colOff>
      <xdr:row>10</xdr:row>
      <xdr:rowOff>2447925</xdr:rowOff>
    </xdr:to>
    <xdr:sp macro="" textlink="">
      <xdr:nvSpPr>
        <xdr:cNvPr id="1026" name="Line 2"/>
        <xdr:cNvSpPr>
          <a:spLocks noChangeShapeType="1"/>
        </xdr:cNvSpPr>
      </xdr:nvSpPr>
      <xdr:spPr bwMode="auto">
        <a:xfrm>
          <a:off x="2200275" y="2838450"/>
          <a:ext cx="2343150" cy="1390650"/>
        </a:xfrm>
        <a:prstGeom prst="line">
          <a:avLst/>
        </a:prstGeom>
        <a:noFill/>
        <a:ln w="19050">
          <a:solidFill>
            <a:srgbClr xmlns:mc="http://schemas.openxmlformats.org/markup-compatibility/2006" xmlns:a14="http://schemas.microsoft.com/office/drawing/2010/main" val="800080" mc:Ignorable="a14" a14:legacySpreadsheetColorIndex="2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10</xdr:row>
      <xdr:rowOff>371475</xdr:rowOff>
    </xdr:from>
    <xdr:to>
      <xdr:col>6</xdr:col>
      <xdr:colOff>352425</xdr:colOff>
      <xdr:row>10</xdr:row>
      <xdr:rowOff>2447925</xdr:rowOff>
    </xdr:to>
    <xdr:sp macro="" textlink="">
      <xdr:nvSpPr>
        <xdr:cNvPr id="1027" name="Line 3"/>
        <xdr:cNvSpPr>
          <a:spLocks noChangeShapeType="1"/>
        </xdr:cNvSpPr>
      </xdr:nvSpPr>
      <xdr:spPr bwMode="auto">
        <a:xfrm>
          <a:off x="2466975" y="2152650"/>
          <a:ext cx="2533650" cy="2076450"/>
        </a:xfrm>
        <a:prstGeom prst="line">
          <a:avLst/>
        </a:prstGeom>
        <a:noFill/>
        <a:ln w="19050">
          <a:solidFill>
            <a:srgbClr xmlns:mc="http://schemas.openxmlformats.org/markup-compatibility/2006" xmlns:a14="http://schemas.microsoft.com/office/drawing/2010/main" val="800080" mc:Ignorable="a14" a14:legacySpreadsheetColorIndex="2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495300</xdr:colOff>
      <xdr:row>8</xdr:row>
      <xdr:rowOff>85725</xdr:rowOff>
    </xdr:from>
    <xdr:to>
      <xdr:col>7</xdr:col>
      <xdr:colOff>57150</xdr:colOff>
      <xdr:row>10</xdr:row>
      <xdr:rowOff>2333625</xdr:rowOff>
    </xdr:to>
    <xdr:sp macro="" textlink="">
      <xdr:nvSpPr>
        <xdr:cNvPr id="1028" name="Line 4"/>
        <xdr:cNvSpPr>
          <a:spLocks noChangeShapeType="1"/>
        </xdr:cNvSpPr>
      </xdr:nvSpPr>
      <xdr:spPr bwMode="auto">
        <a:xfrm>
          <a:off x="2857500" y="1543050"/>
          <a:ext cx="2609850" cy="2571750"/>
        </a:xfrm>
        <a:prstGeom prst="line">
          <a:avLst/>
        </a:prstGeom>
        <a:noFill/>
        <a:ln w="19050">
          <a:solidFill>
            <a:srgbClr xmlns:mc="http://schemas.openxmlformats.org/markup-compatibility/2006" xmlns:a14="http://schemas.microsoft.com/office/drawing/2010/main" val="800080" mc:Ignorable="a14" a14:legacySpreadsheetColorIndex="2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723900</xdr:colOff>
      <xdr:row>7</xdr:row>
      <xdr:rowOff>85725</xdr:rowOff>
    </xdr:from>
    <xdr:to>
      <xdr:col>7</xdr:col>
      <xdr:colOff>742950</xdr:colOff>
      <xdr:row>10</xdr:row>
      <xdr:rowOff>2428875</xdr:rowOff>
    </xdr:to>
    <xdr:sp macro="" textlink="">
      <xdr:nvSpPr>
        <xdr:cNvPr id="1029" name="Line 5"/>
        <xdr:cNvSpPr>
          <a:spLocks noChangeShapeType="1"/>
        </xdr:cNvSpPr>
      </xdr:nvSpPr>
      <xdr:spPr bwMode="auto">
        <a:xfrm>
          <a:off x="3848100" y="1381125"/>
          <a:ext cx="2305050" cy="2828925"/>
        </a:xfrm>
        <a:prstGeom prst="line">
          <a:avLst/>
        </a:prstGeom>
        <a:noFill/>
        <a:ln w="19050">
          <a:solidFill>
            <a:srgbClr xmlns:mc="http://schemas.openxmlformats.org/markup-compatibility/2006" xmlns:a14="http://schemas.microsoft.com/office/drawing/2010/main" val="800080" mc:Ignorable="a14" a14:legacySpreadsheetColorIndex="2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381000</xdr:colOff>
      <xdr:row>10</xdr:row>
      <xdr:rowOff>3076575</xdr:rowOff>
    </xdr:from>
    <xdr:to>
      <xdr:col>10</xdr:col>
      <xdr:colOff>142875</xdr:colOff>
      <xdr:row>14</xdr:row>
      <xdr:rowOff>66675</xdr:rowOff>
    </xdr:to>
    <xdr:sp macro="" textlink="">
      <xdr:nvSpPr>
        <xdr:cNvPr id="1032" name="Text Box 8"/>
        <xdr:cNvSpPr txBox="1">
          <a:spLocks noChangeArrowheads="1"/>
        </xdr:cNvSpPr>
      </xdr:nvSpPr>
      <xdr:spPr bwMode="auto">
        <a:xfrm>
          <a:off x="381000" y="4857750"/>
          <a:ext cx="7181850" cy="628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Mit der TPP - MAP (Theorie und Praxis) werden die Potenziale aus Theorie und Praxis im Zusammenhang abgebildet und können daher besser genutzt und bei Bedarf ausgebaut werden. Auch die Teambildung lässt sich so wesentlich besser bewerkstelligen.</a:t>
          </a:r>
          <a:endParaRPr lang="en-US"/>
        </a:p>
      </xdr:txBody>
    </xdr:sp>
    <xdr:clientData/>
  </xdr:twoCellAnchor>
  <xdr:oneCellAnchor>
    <xdr:from>
      <xdr:col>1</xdr:col>
      <xdr:colOff>50425</xdr:colOff>
      <xdr:row>14</xdr:row>
      <xdr:rowOff>104775</xdr:rowOff>
    </xdr:from>
    <xdr:ext cx="7300075" cy="474553"/>
    <xdr:sp macro="" textlink="">
      <xdr:nvSpPr>
        <xdr:cNvPr id="1033" name="Text Box 9"/>
        <xdr:cNvSpPr txBox="1">
          <a:spLocks noChangeArrowheads="1"/>
        </xdr:cNvSpPr>
      </xdr:nvSpPr>
      <xdr:spPr bwMode="auto">
        <a:xfrm>
          <a:off x="888625" y="5524500"/>
          <a:ext cx="7300075" cy="474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18288" bIns="0" anchor="t" upright="1">
          <a:spAutoFit/>
        </a:bodyPr>
        <a:lstStyle/>
        <a:p>
          <a:pPr algn="ctr" rtl="0">
            <a:lnSpc>
              <a:spcPts val="1100"/>
            </a:lnSpc>
            <a:defRPr sz="1000"/>
          </a:pPr>
          <a:r>
            <a:rPr lang="en-US" sz="1000" b="0" i="0" u="none" strike="noStrike" baseline="0">
              <a:solidFill>
                <a:srgbClr val="000000"/>
              </a:solidFill>
              <a:latin typeface="Arial"/>
              <a:cs typeface="Arial"/>
            </a:rPr>
            <a:t>© 2002, Peter Bretscher, Ingenieurbüro für Wirtschaftsentwicklung, Eggersriet, www.bengin.com</a:t>
          </a:r>
        </a:p>
        <a:p>
          <a:pPr algn="ctr" rtl="0">
            <a:lnSpc>
              <a:spcPts val="1100"/>
            </a:lnSpc>
            <a:defRPr sz="1000"/>
          </a:pPr>
          <a:r>
            <a:rPr lang="en-US" sz="1000" b="0" i="0" u="none" strike="noStrike" baseline="0">
              <a:solidFill>
                <a:srgbClr val="000000"/>
              </a:solidFill>
              <a:latin typeface="Arial"/>
              <a:cs typeface="Arial"/>
            </a:rPr>
            <a:t>TPP - MAP ist ein Baustein aus den Business Engineering Systemen, Registered Copyright TXu 512 154, März 1992. </a:t>
          </a:r>
        </a:p>
        <a:p>
          <a:pPr algn="ctr" rtl="0">
            <a:lnSpc>
              <a:spcPts val="1000"/>
            </a:lnSpc>
            <a:defRPr sz="1000"/>
          </a:pPr>
          <a:r>
            <a:rPr lang="en-US" sz="1000" b="0" i="0" u="none" strike="noStrike" baseline="0">
              <a:solidFill>
                <a:srgbClr val="000000"/>
              </a:solidFill>
              <a:latin typeface="Arial"/>
              <a:cs typeface="Arial"/>
            </a:rPr>
            <a:t>Alle Rechte vorbehalten. Veröffentlichungen und insbesondere kommerzielle Verwendungen bedürfen einer registrierten Lizenz.</a:t>
          </a:r>
          <a:endParaRPr lang="en-US"/>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9129814" cy="5654202"/>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0.0845</cdr:x>
      <cdr:y>0.19875</cdr:y>
    </cdr:from>
    <cdr:to>
      <cdr:x>0.35025</cdr:x>
      <cdr:y>0.89225</cdr:y>
    </cdr:to>
    <cdr:sp macro="" textlink="">
      <cdr:nvSpPr>
        <cdr:cNvPr id="3073" name="Line 1"/>
        <cdr:cNvSpPr>
          <a:spLocks xmlns:a="http://schemas.openxmlformats.org/drawingml/2006/main" noChangeShapeType="1"/>
        </cdr:cNvSpPr>
      </cdr:nvSpPr>
      <cdr:spPr bwMode="auto">
        <a:xfrm xmlns:a="http://schemas.openxmlformats.org/drawingml/2006/main" flipV="1">
          <a:off x="772668" y="1124498"/>
          <a:ext cx="2430018" cy="392371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0.784</cdr:y>
    </cdr:from>
    <cdr:to>
      <cdr:x>0.27675</cdr:x>
      <cdr:y>0.89225</cdr:y>
    </cdr:to>
    <cdr:sp macro="" textlink="">
      <cdr:nvSpPr>
        <cdr:cNvPr id="3074" name="Line 2"/>
        <cdr:cNvSpPr>
          <a:spLocks xmlns:a="http://schemas.openxmlformats.org/drawingml/2006/main" noChangeShapeType="1"/>
        </cdr:cNvSpPr>
      </cdr:nvSpPr>
      <cdr:spPr bwMode="auto">
        <a:xfrm xmlns:a="http://schemas.openxmlformats.org/drawingml/2006/main" flipV="1">
          <a:off x="772668" y="4435754"/>
          <a:ext cx="1757934" cy="61246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0.59025</cdr:y>
    </cdr:from>
    <cdr:to>
      <cdr:x>0.4875</cdr:x>
      <cdr:y>0.89225</cdr:y>
    </cdr:to>
    <cdr:sp macro="" textlink="">
      <cdr:nvSpPr>
        <cdr:cNvPr id="3075" name="Line 3"/>
        <cdr:cNvSpPr>
          <a:spLocks xmlns:a="http://schemas.openxmlformats.org/drawingml/2006/main" noChangeShapeType="1"/>
        </cdr:cNvSpPr>
      </cdr:nvSpPr>
      <cdr:spPr bwMode="auto">
        <a:xfrm xmlns:a="http://schemas.openxmlformats.org/drawingml/2006/main" flipV="1">
          <a:off x="772668" y="3339546"/>
          <a:ext cx="3685032" cy="170867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0.81075</cdr:y>
    </cdr:from>
    <cdr:to>
      <cdr:x>0.27675</cdr:x>
      <cdr:y>0.89225</cdr:y>
    </cdr:to>
    <cdr:sp macro="" textlink="">
      <cdr:nvSpPr>
        <cdr:cNvPr id="3076" name="Line 4"/>
        <cdr:cNvSpPr>
          <a:spLocks xmlns:a="http://schemas.openxmlformats.org/drawingml/2006/main" noChangeShapeType="1"/>
        </cdr:cNvSpPr>
      </cdr:nvSpPr>
      <cdr:spPr bwMode="auto">
        <a:xfrm xmlns:a="http://schemas.openxmlformats.org/drawingml/2006/main" flipV="1">
          <a:off x="772668" y="4587102"/>
          <a:ext cx="1757934" cy="46111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0.784</cdr:y>
    </cdr:from>
    <cdr:to>
      <cdr:x>0.304</cdr:x>
      <cdr:y>0.89225</cdr:y>
    </cdr:to>
    <cdr:sp macro="" textlink="">
      <cdr:nvSpPr>
        <cdr:cNvPr id="3077" name="Line 5"/>
        <cdr:cNvSpPr>
          <a:spLocks xmlns:a="http://schemas.openxmlformats.org/drawingml/2006/main" noChangeShapeType="1"/>
        </cdr:cNvSpPr>
      </cdr:nvSpPr>
      <cdr:spPr bwMode="auto">
        <a:xfrm xmlns:a="http://schemas.openxmlformats.org/drawingml/2006/main" flipV="1">
          <a:off x="772668" y="4435754"/>
          <a:ext cx="2007108" cy="61246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0.7985</cdr:y>
    </cdr:from>
    <cdr:to>
      <cdr:x>0.32175</cdr:x>
      <cdr:y>0.89225</cdr:y>
    </cdr:to>
    <cdr:sp macro="" textlink="">
      <cdr:nvSpPr>
        <cdr:cNvPr id="3078" name="Line 6"/>
        <cdr:cNvSpPr>
          <a:spLocks xmlns:a="http://schemas.openxmlformats.org/drawingml/2006/main" noChangeShapeType="1"/>
        </cdr:cNvSpPr>
      </cdr:nvSpPr>
      <cdr:spPr bwMode="auto">
        <a:xfrm xmlns:a="http://schemas.openxmlformats.org/drawingml/2006/main" flipV="1">
          <a:off x="772668" y="4517793"/>
          <a:ext cx="2169414" cy="53042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0.7985</cdr:y>
    </cdr:from>
    <cdr:to>
      <cdr:x>0.359</cdr:x>
      <cdr:y>0.89225</cdr:y>
    </cdr:to>
    <cdr:sp macro="" textlink="">
      <cdr:nvSpPr>
        <cdr:cNvPr id="3079" name="Line 7"/>
        <cdr:cNvSpPr>
          <a:spLocks xmlns:a="http://schemas.openxmlformats.org/drawingml/2006/main" noChangeShapeType="1"/>
        </cdr:cNvSpPr>
      </cdr:nvSpPr>
      <cdr:spPr bwMode="auto">
        <a:xfrm xmlns:a="http://schemas.openxmlformats.org/drawingml/2006/main" flipV="1">
          <a:off x="772668" y="4517793"/>
          <a:ext cx="2510028" cy="53042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0.784</cdr:y>
    </cdr:from>
    <cdr:to>
      <cdr:x>0.39525</cdr:x>
      <cdr:y>0.89225</cdr:y>
    </cdr:to>
    <cdr:sp macro="" textlink="">
      <cdr:nvSpPr>
        <cdr:cNvPr id="3080" name="Line 8"/>
        <cdr:cNvSpPr>
          <a:spLocks xmlns:a="http://schemas.openxmlformats.org/drawingml/2006/main" noChangeShapeType="1"/>
        </cdr:cNvSpPr>
      </cdr:nvSpPr>
      <cdr:spPr bwMode="auto">
        <a:xfrm xmlns:a="http://schemas.openxmlformats.org/drawingml/2006/main" flipV="1">
          <a:off x="772668" y="4435754"/>
          <a:ext cx="2841498" cy="61246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0.784</cdr:y>
    </cdr:from>
    <cdr:to>
      <cdr:x>0.89475</cdr:x>
      <cdr:y>0.89225</cdr:y>
    </cdr:to>
    <cdr:sp macro="" textlink="">
      <cdr:nvSpPr>
        <cdr:cNvPr id="3081" name="Line 9"/>
        <cdr:cNvSpPr>
          <a:spLocks xmlns:a="http://schemas.openxmlformats.org/drawingml/2006/main" noChangeShapeType="1"/>
        </cdr:cNvSpPr>
      </cdr:nvSpPr>
      <cdr:spPr bwMode="auto">
        <a:xfrm xmlns:a="http://schemas.openxmlformats.org/drawingml/2006/main" flipV="1">
          <a:off x="772668" y="4435754"/>
          <a:ext cx="7408926" cy="61246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4.xml><?xml version="1.0" encoding="utf-8"?>
<xdr:wsDr xmlns:xdr="http://schemas.openxmlformats.org/drawingml/2006/spreadsheetDrawing" xmlns:a="http://schemas.openxmlformats.org/drawingml/2006/main">
  <xdr:twoCellAnchor>
    <xdr:from>
      <xdr:col>5</xdr:col>
      <xdr:colOff>247649</xdr:colOff>
      <xdr:row>0</xdr:row>
      <xdr:rowOff>257175</xdr:rowOff>
    </xdr:from>
    <xdr:to>
      <xdr:col>16</xdr:col>
      <xdr:colOff>628650</xdr:colOff>
      <xdr:row>39</xdr:row>
      <xdr:rowOff>152400</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0.01265</cdr:x>
      <cdr:y>0.25526</cdr:y>
    </cdr:from>
    <cdr:to>
      <cdr:x>0.04424</cdr:x>
      <cdr:y>0.97691</cdr:y>
    </cdr:to>
    <cdr:sp macro="" textlink="">
      <cdr:nvSpPr>
        <cdr:cNvPr id="2" name="Textfeld 1">
          <a:hlinkClick xmlns:a="http://schemas.openxmlformats.org/drawingml/2006/main" xmlns:r="http://schemas.openxmlformats.org/officeDocument/2006/relationships" r:id="rId1"/>
        </cdr:cNvPr>
        <cdr:cNvSpPr txBox="1"/>
      </cdr:nvSpPr>
      <cdr:spPr>
        <a:xfrm xmlns:a="http://schemas.openxmlformats.org/drawingml/2006/main" rot="16200000">
          <a:off x="-1730375" y="3241675"/>
          <a:ext cx="3959226" cy="2768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800"/>
            <a:t>© 2013 INSEDE, Ingenieurbüro für Wirtschaftsentwicklung, peter.bretscher@bengin.com</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insed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J13"/>
  <sheetViews>
    <sheetView showGridLines="0" zoomScaleNormal="75" workbookViewId="0">
      <selection activeCell="D40" sqref="D40"/>
    </sheetView>
  </sheetViews>
  <sheetFormatPr baseColWidth="10" defaultRowHeight="12.75" x14ac:dyDescent="0.2"/>
  <cols>
    <col min="1" max="1" width="12.5703125" customWidth="1"/>
    <col min="10" max="10" width="7.28515625" customWidth="1"/>
    <col min="11" max="11" width="6.42578125" customWidth="1"/>
    <col min="12" max="12" width="4.5703125" customWidth="1"/>
    <col min="13" max="13" width="3.42578125" customWidth="1"/>
    <col min="14" max="14" width="3" customWidth="1"/>
    <col min="15" max="15" width="2.85546875" customWidth="1"/>
  </cols>
  <sheetData>
    <row r="1" spans="1:10" s="47" customFormat="1" ht="25.5" x14ac:dyDescent="0.25">
      <c r="A1" s="48" t="s">
        <v>84</v>
      </c>
    </row>
    <row r="11" spans="1:10" ht="244.5" customHeight="1" x14ac:dyDescent="0.2"/>
    <row r="12" spans="1:10" ht="14.25" customHeight="1" x14ac:dyDescent="0.2">
      <c r="A12" s="49"/>
      <c r="B12" s="49"/>
      <c r="C12" s="49"/>
      <c r="D12" s="49"/>
      <c r="E12" s="49"/>
      <c r="F12" s="49"/>
      <c r="G12" s="49"/>
      <c r="H12" s="49"/>
      <c r="I12" s="49"/>
      <c r="J12" s="49"/>
    </row>
    <row r="13" spans="1:10" ht="15" customHeight="1" x14ac:dyDescent="0.2">
      <c r="A13" s="50"/>
      <c r="B13" s="50"/>
      <c r="C13" s="50"/>
      <c r="D13" s="50"/>
      <c r="E13" s="50"/>
      <c r="F13" s="50"/>
      <c r="G13" s="50"/>
      <c r="H13" s="50"/>
      <c r="I13" s="50"/>
      <c r="J13" s="50"/>
    </row>
  </sheetData>
  <phoneticPr fontId="0" type="noConversion"/>
  <pageMargins left="0.78740157480314965" right="0.78740157480314965" top="0.78740157480314965" bottom="0.78740157480314965" header="0.51181102362204722" footer="0.51181102362204722"/>
  <pageSetup paperSize="9"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S70"/>
  <sheetViews>
    <sheetView showGridLines="0" zoomScale="50" zoomScaleNormal="50" workbookViewId="0">
      <selection activeCell="D40" sqref="D40:D41"/>
    </sheetView>
  </sheetViews>
  <sheetFormatPr baseColWidth="10" defaultRowHeight="16.5" customHeight="1" x14ac:dyDescent="0.2"/>
  <cols>
    <col min="1" max="1" width="6.140625" customWidth="1"/>
    <col min="3" max="3" width="30.85546875" customWidth="1"/>
  </cols>
  <sheetData>
    <row r="1" spans="1:19" ht="16.5" customHeight="1" x14ac:dyDescent="0.2">
      <c r="A1" s="93" t="s">
        <v>83</v>
      </c>
      <c r="B1" s="94"/>
      <c r="C1" s="94"/>
      <c r="D1" s="94"/>
      <c r="E1" s="94"/>
      <c r="F1" s="94"/>
      <c r="G1" s="94"/>
      <c r="H1" s="94"/>
      <c r="I1" s="94"/>
      <c r="J1" s="94"/>
      <c r="K1" s="94"/>
      <c r="L1" s="94"/>
      <c r="M1" s="94"/>
      <c r="N1" s="94"/>
      <c r="O1" s="94"/>
      <c r="P1" s="94"/>
      <c r="Q1" s="94"/>
      <c r="R1" s="94"/>
      <c r="S1" s="95"/>
    </row>
    <row r="2" spans="1:19" ht="16.5" customHeight="1" x14ac:dyDescent="0.2">
      <c r="A2" s="96"/>
      <c r="B2" s="97"/>
      <c r="C2" s="97"/>
      <c r="D2" s="97"/>
      <c r="E2" s="97"/>
      <c r="F2" s="97"/>
      <c r="G2" s="97"/>
      <c r="H2" s="97"/>
      <c r="I2" s="97"/>
      <c r="J2" s="97"/>
      <c r="K2" s="97"/>
      <c r="L2" s="97"/>
      <c r="M2" s="97"/>
      <c r="N2" s="97"/>
      <c r="O2" s="97"/>
      <c r="P2" s="97"/>
      <c r="Q2" s="97"/>
      <c r="R2" s="97"/>
      <c r="S2" s="98"/>
    </row>
    <row r="3" spans="1:19" ht="16.5" customHeight="1" x14ac:dyDescent="0.2">
      <c r="A3" s="9"/>
      <c r="B3" s="1"/>
      <c r="C3" s="2"/>
      <c r="D3" s="2"/>
      <c r="E3" s="2"/>
      <c r="F3" s="2"/>
      <c r="G3" s="2"/>
      <c r="H3" s="2"/>
      <c r="I3" s="2"/>
      <c r="J3" s="2"/>
      <c r="K3" s="2"/>
      <c r="L3" s="2"/>
      <c r="M3" s="2"/>
      <c r="N3" s="2"/>
      <c r="O3" s="2"/>
      <c r="P3" s="2"/>
      <c r="Q3" s="2"/>
      <c r="R3" s="2"/>
      <c r="S3" s="3"/>
    </row>
    <row r="4" spans="1:19" ht="16.5" customHeight="1" x14ac:dyDescent="0.2">
      <c r="A4" s="10"/>
      <c r="B4" s="4"/>
      <c r="C4" s="5"/>
      <c r="D4" s="5"/>
      <c r="E4" s="5"/>
      <c r="F4" s="5"/>
      <c r="G4" s="5"/>
      <c r="H4" s="5"/>
      <c r="I4" s="5"/>
      <c r="J4" s="5"/>
      <c r="K4" s="5"/>
      <c r="L4" s="5"/>
      <c r="M4" s="5"/>
      <c r="N4" s="5"/>
      <c r="O4" s="5"/>
      <c r="P4" s="5"/>
      <c r="Q4" s="5"/>
      <c r="R4" s="5"/>
      <c r="S4" s="6"/>
    </row>
    <row r="5" spans="1:19" ht="16.5" customHeight="1" x14ac:dyDescent="0.2">
      <c r="A5" s="10"/>
      <c r="B5" s="1"/>
      <c r="C5" s="12" t="s">
        <v>0</v>
      </c>
      <c r="D5" s="13" t="s">
        <v>1</v>
      </c>
      <c r="E5" s="14" t="s">
        <v>2</v>
      </c>
      <c r="F5" s="14" t="s">
        <v>3</v>
      </c>
      <c r="G5" s="14" t="s">
        <v>4</v>
      </c>
      <c r="H5" s="14" t="s">
        <v>5</v>
      </c>
      <c r="I5" s="14" t="s">
        <v>6</v>
      </c>
      <c r="J5" s="14" t="s">
        <v>7</v>
      </c>
      <c r="K5" s="14" t="s">
        <v>8</v>
      </c>
      <c r="L5" s="14" t="s">
        <v>9</v>
      </c>
      <c r="M5" s="14" t="s">
        <v>10</v>
      </c>
      <c r="N5" s="14" t="s">
        <v>11</v>
      </c>
      <c r="O5" s="14" t="s">
        <v>12</v>
      </c>
      <c r="P5" s="14" t="s">
        <v>13</v>
      </c>
      <c r="Q5" s="14" t="s">
        <v>14</v>
      </c>
      <c r="R5" s="14" t="s">
        <v>15</v>
      </c>
      <c r="S5" s="14" t="s">
        <v>16</v>
      </c>
    </row>
    <row r="6" spans="1:19" ht="16.5" customHeight="1" x14ac:dyDescent="0.2">
      <c r="A6" s="10"/>
      <c r="B6" s="7"/>
      <c r="C6" s="12" t="s">
        <v>17</v>
      </c>
      <c r="D6" s="12"/>
      <c r="E6" s="15">
        <v>35096</v>
      </c>
      <c r="F6" s="15">
        <v>36861</v>
      </c>
      <c r="G6" s="15">
        <v>36586</v>
      </c>
      <c r="H6" s="15">
        <v>37226</v>
      </c>
      <c r="I6" s="15">
        <v>34722</v>
      </c>
      <c r="J6" s="15">
        <v>36678</v>
      </c>
      <c r="K6" s="15">
        <v>36192</v>
      </c>
      <c r="L6" s="15">
        <v>35079</v>
      </c>
      <c r="M6" s="15">
        <v>36234</v>
      </c>
      <c r="N6" s="15">
        <v>36342</v>
      </c>
      <c r="O6" s="15">
        <v>35947</v>
      </c>
      <c r="P6" s="15">
        <v>36892</v>
      </c>
      <c r="Q6" s="15">
        <v>37316</v>
      </c>
      <c r="R6" s="15">
        <v>32509</v>
      </c>
      <c r="S6" s="15">
        <v>37043</v>
      </c>
    </row>
    <row r="7" spans="1:19" ht="16.5" customHeight="1" x14ac:dyDescent="0.2">
      <c r="A7" s="11"/>
      <c r="B7" s="7"/>
      <c r="C7" s="8"/>
      <c r="D7" s="8"/>
      <c r="E7" s="8"/>
      <c r="F7" s="8"/>
      <c r="G7" s="8"/>
      <c r="H7" s="8"/>
      <c r="I7" s="8"/>
      <c r="J7" s="8"/>
      <c r="K7" s="8"/>
      <c r="L7" s="8"/>
      <c r="M7" s="8"/>
      <c r="N7" s="8"/>
      <c r="O7" s="8"/>
      <c r="P7" s="8"/>
      <c r="Q7" s="8"/>
      <c r="R7" s="8"/>
      <c r="S7" s="8"/>
    </row>
    <row r="8" spans="1:19" ht="16.5" customHeight="1" x14ac:dyDescent="0.2">
      <c r="A8" s="76" t="s">
        <v>40</v>
      </c>
      <c r="B8" s="90" t="s">
        <v>46</v>
      </c>
      <c r="C8" s="82" t="s">
        <v>43</v>
      </c>
      <c r="D8" s="103">
        <v>0</v>
      </c>
      <c r="E8" s="16">
        <v>6720</v>
      </c>
      <c r="F8" s="16">
        <v>6720</v>
      </c>
      <c r="G8" s="16">
        <v>6720</v>
      </c>
      <c r="H8" s="16">
        <v>6720</v>
      </c>
      <c r="I8" s="16">
        <v>6720</v>
      </c>
      <c r="J8" s="16">
        <v>6720</v>
      </c>
      <c r="K8" s="16">
        <v>6720</v>
      </c>
      <c r="L8" s="16">
        <v>6720</v>
      </c>
      <c r="M8" s="16">
        <v>6720</v>
      </c>
      <c r="N8" s="16">
        <v>6720</v>
      </c>
      <c r="O8" s="16">
        <v>6720</v>
      </c>
      <c r="P8" s="16">
        <v>6720</v>
      </c>
      <c r="Q8" s="16">
        <v>6720</v>
      </c>
      <c r="R8" s="16">
        <v>6720</v>
      </c>
      <c r="S8" s="16">
        <v>6720</v>
      </c>
    </row>
    <row r="9" spans="1:19" ht="16.5" customHeight="1" x14ac:dyDescent="0.2">
      <c r="A9" s="77"/>
      <c r="B9" s="91"/>
      <c r="C9" s="83"/>
      <c r="D9" s="104"/>
      <c r="E9" s="17">
        <f>E8*$D$8</f>
        <v>0</v>
      </c>
      <c r="F9" s="17">
        <f t="shared" ref="F9:S9" si="0">F8*$D$8</f>
        <v>0</v>
      </c>
      <c r="G9" s="17">
        <f t="shared" si="0"/>
        <v>0</v>
      </c>
      <c r="H9" s="17">
        <f t="shared" si="0"/>
        <v>0</v>
      </c>
      <c r="I9" s="17">
        <f t="shared" si="0"/>
        <v>0</v>
      </c>
      <c r="J9" s="17">
        <f t="shared" si="0"/>
        <v>0</v>
      </c>
      <c r="K9" s="17">
        <f t="shared" si="0"/>
        <v>0</v>
      </c>
      <c r="L9" s="17">
        <f t="shared" si="0"/>
        <v>0</v>
      </c>
      <c r="M9" s="17">
        <f t="shared" si="0"/>
        <v>0</v>
      </c>
      <c r="N9" s="17">
        <f t="shared" si="0"/>
        <v>0</v>
      </c>
      <c r="O9" s="17">
        <f t="shared" si="0"/>
        <v>0</v>
      </c>
      <c r="P9" s="17">
        <f t="shared" si="0"/>
        <v>0</v>
      </c>
      <c r="Q9" s="17">
        <f t="shared" si="0"/>
        <v>0</v>
      </c>
      <c r="R9" s="17">
        <f t="shared" si="0"/>
        <v>0</v>
      </c>
      <c r="S9" s="17">
        <f t="shared" si="0"/>
        <v>0</v>
      </c>
    </row>
    <row r="10" spans="1:19" ht="16.5" customHeight="1" x14ac:dyDescent="0.2">
      <c r="A10" s="77"/>
      <c r="B10" s="91"/>
      <c r="C10" s="84" t="s">
        <v>44</v>
      </c>
      <c r="D10" s="105">
        <v>0</v>
      </c>
      <c r="E10" s="16"/>
      <c r="F10" s="16"/>
      <c r="G10" s="16"/>
      <c r="H10" s="16"/>
      <c r="I10" s="16"/>
      <c r="J10" s="16"/>
      <c r="K10" s="16"/>
      <c r="L10" s="16">
        <v>3960</v>
      </c>
      <c r="M10" s="16">
        <v>1320</v>
      </c>
      <c r="N10" s="16"/>
      <c r="O10" s="16">
        <v>3960</v>
      </c>
      <c r="P10" s="16"/>
      <c r="Q10" s="16"/>
      <c r="R10" s="16"/>
      <c r="S10" s="16"/>
    </row>
    <row r="11" spans="1:19" ht="16.5" customHeight="1" x14ac:dyDescent="0.2">
      <c r="A11" s="77"/>
      <c r="B11" s="91"/>
      <c r="C11" s="85"/>
      <c r="D11" s="106"/>
      <c r="E11" s="18">
        <f>E10*$D$10</f>
        <v>0</v>
      </c>
      <c r="F11" s="18">
        <f t="shared" ref="F11:S11" si="1">F10*$D$10</f>
        <v>0</v>
      </c>
      <c r="G11" s="18">
        <f t="shared" si="1"/>
        <v>0</v>
      </c>
      <c r="H11" s="18">
        <f t="shared" si="1"/>
        <v>0</v>
      </c>
      <c r="I11" s="18">
        <f t="shared" si="1"/>
        <v>0</v>
      </c>
      <c r="J11" s="18">
        <f t="shared" si="1"/>
        <v>0</v>
      </c>
      <c r="K11" s="18">
        <f t="shared" si="1"/>
        <v>0</v>
      </c>
      <c r="L11" s="18">
        <f t="shared" si="1"/>
        <v>0</v>
      </c>
      <c r="M11" s="18">
        <f t="shared" si="1"/>
        <v>0</v>
      </c>
      <c r="N11" s="18">
        <f t="shared" si="1"/>
        <v>0</v>
      </c>
      <c r="O11" s="18">
        <f t="shared" si="1"/>
        <v>0</v>
      </c>
      <c r="P11" s="18">
        <f t="shared" si="1"/>
        <v>0</v>
      </c>
      <c r="Q11" s="18">
        <f t="shared" si="1"/>
        <v>0</v>
      </c>
      <c r="R11" s="18">
        <f t="shared" si="1"/>
        <v>0</v>
      </c>
      <c r="S11" s="18">
        <f t="shared" si="1"/>
        <v>0</v>
      </c>
    </row>
    <row r="12" spans="1:19" ht="16.5" customHeight="1" x14ac:dyDescent="0.2">
      <c r="A12" s="77"/>
      <c r="B12" s="91"/>
      <c r="C12" s="82" t="s">
        <v>45</v>
      </c>
      <c r="D12" s="103">
        <v>0.1</v>
      </c>
      <c r="E12" s="16">
        <v>5280</v>
      </c>
      <c r="F12" s="16">
        <v>3960</v>
      </c>
      <c r="G12" s="16">
        <v>3960</v>
      </c>
      <c r="H12" s="16">
        <v>5280</v>
      </c>
      <c r="I12" s="16">
        <v>3960</v>
      </c>
      <c r="J12" s="16">
        <v>2640</v>
      </c>
      <c r="K12" s="16">
        <v>3960</v>
      </c>
      <c r="L12" s="16"/>
      <c r="M12" s="16">
        <v>2640</v>
      </c>
      <c r="N12" s="16"/>
      <c r="O12" s="16"/>
      <c r="P12" s="16">
        <v>4620</v>
      </c>
      <c r="Q12" s="16">
        <v>3960</v>
      </c>
      <c r="R12" s="16">
        <v>3960</v>
      </c>
      <c r="S12" s="16">
        <v>3960</v>
      </c>
    </row>
    <row r="13" spans="1:19" ht="16.5" customHeight="1" x14ac:dyDescent="0.2">
      <c r="A13" s="77"/>
      <c r="B13" s="91"/>
      <c r="C13" s="83"/>
      <c r="D13" s="104"/>
      <c r="E13" s="17">
        <f>E12*$D$12</f>
        <v>528</v>
      </c>
      <c r="F13" s="17">
        <f t="shared" ref="F13:S13" si="2">F12*$D$12</f>
        <v>396</v>
      </c>
      <c r="G13" s="17">
        <f t="shared" si="2"/>
        <v>396</v>
      </c>
      <c r="H13" s="17">
        <f t="shared" si="2"/>
        <v>528</v>
      </c>
      <c r="I13" s="17">
        <f t="shared" si="2"/>
        <v>396</v>
      </c>
      <c r="J13" s="17">
        <f t="shared" si="2"/>
        <v>264</v>
      </c>
      <c r="K13" s="17">
        <f t="shared" si="2"/>
        <v>396</v>
      </c>
      <c r="L13" s="17">
        <f t="shared" si="2"/>
        <v>0</v>
      </c>
      <c r="M13" s="17">
        <f t="shared" si="2"/>
        <v>264</v>
      </c>
      <c r="N13" s="17">
        <f t="shared" si="2"/>
        <v>0</v>
      </c>
      <c r="O13" s="17">
        <f t="shared" si="2"/>
        <v>0</v>
      </c>
      <c r="P13" s="17">
        <f t="shared" si="2"/>
        <v>462</v>
      </c>
      <c r="Q13" s="17">
        <f t="shared" si="2"/>
        <v>396</v>
      </c>
      <c r="R13" s="17">
        <f t="shared" si="2"/>
        <v>396</v>
      </c>
      <c r="S13" s="17">
        <f t="shared" si="2"/>
        <v>396</v>
      </c>
    </row>
    <row r="14" spans="1:19" ht="16.5" customHeight="1" x14ac:dyDescent="0.2">
      <c r="A14" s="77"/>
      <c r="B14" s="91"/>
      <c r="C14" s="84" t="s">
        <v>81</v>
      </c>
      <c r="D14" s="105">
        <v>0.2</v>
      </c>
      <c r="E14" s="16"/>
      <c r="F14" s="16"/>
      <c r="G14" s="16"/>
      <c r="H14" s="16"/>
      <c r="I14" s="16"/>
      <c r="J14" s="16"/>
      <c r="K14" s="16"/>
      <c r="L14" s="16"/>
      <c r="M14" s="16"/>
      <c r="N14" s="16">
        <v>9800</v>
      </c>
      <c r="O14" s="16"/>
      <c r="P14" s="16"/>
      <c r="Q14" s="16"/>
      <c r="R14" s="16"/>
      <c r="S14" s="16"/>
    </row>
    <row r="15" spans="1:19" ht="16.5" customHeight="1" x14ac:dyDescent="0.2">
      <c r="A15" s="77"/>
      <c r="B15" s="92"/>
      <c r="C15" s="85"/>
      <c r="D15" s="106"/>
      <c r="E15" s="18">
        <f>E14*$D$14</f>
        <v>0</v>
      </c>
      <c r="F15" s="18">
        <f t="shared" ref="F15:S15" si="3">F14*$D$14</f>
        <v>0</v>
      </c>
      <c r="G15" s="18">
        <f t="shared" si="3"/>
        <v>0</v>
      </c>
      <c r="H15" s="18">
        <f t="shared" si="3"/>
        <v>0</v>
      </c>
      <c r="I15" s="18">
        <f t="shared" si="3"/>
        <v>0</v>
      </c>
      <c r="J15" s="18">
        <f t="shared" si="3"/>
        <v>0</v>
      </c>
      <c r="K15" s="18">
        <f t="shared" si="3"/>
        <v>0</v>
      </c>
      <c r="L15" s="18">
        <f t="shared" si="3"/>
        <v>0</v>
      </c>
      <c r="M15" s="18">
        <f t="shared" si="3"/>
        <v>0</v>
      </c>
      <c r="N15" s="18">
        <f t="shared" si="3"/>
        <v>1960</v>
      </c>
      <c r="O15" s="18">
        <f t="shared" si="3"/>
        <v>0</v>
      </c>
      <c r="P15" s="18">
        <f t="shared" si="3"/>
        <v>0</v>
      </c>
      <c r="Q15" s="18">
        <f t="shared" si="3"/>
        <v>0</v>
      </c>
      <c r="R15" s="18">
        <f t="shared" si="3"/>
        <v>0</v>
      </c>
      <c r="S15" s="18">
        <f t="shared" si="3"/>
        <v>0</v>
      </c>
    </row>
    <row r="16" spans="1:19" ht="16.5" customHeight="1" x14ac:dyDescent="0.2">
      <c r="A16" s="77"/>
      <c r="B16" s="90" t="s">
        <v>47</v>
      </c>
      <c r="C16" s="86" t="s">
        <v>18</v>
      </c>
      <c r="D16" s="99">
        <v>0.1</v>
      </c>
      <c r="E16" s="16"/>
      <c r="F16" s="16">
        <v>7680</v>
      </c>
      <c r="G16" s="16">
        <v>7680</v>
      </c>
      <c r="H16" s="16">
        <v>7680</v>
      </c>
      <c r="I16" s="16"/>
      <c r="J16" s="16">
        <v>7680</v>
      </c>
      <c r="K16" s="16">
        <v>7680</v>
      </c>
      <c r="L16" s="16"/>
      <c r="M16" s="16">
        <v>7680</v>
      </c>
      <c r="N16" s="16"/>
      <c r="O16" s="16"/>
      <c r="P16" s="16"/>
      <c r="Q16" s="16">
        <v>7680</v>
      </c>
      <c r="R16" s="16">
        <v>7680</v>
      </c>
      <c r="S16" s="16"/>
    </row>
    <row r="17" spans="1:19" ht="16.5" customHeight="1" x14ac:dyDescent="0.2">
      <c r="A17" s="77"/>
      <c r="B17" s="91"/>
      <c r="C17" s="87"/>
      <c r="D17" s="100"/>
      <c r="E17" s="19">
        <f>E16*$D$16</f>
        <v>0</v>
      </c>
      <c r="F17" s="19">
        <f t="shared" ref="F17:S17" si="4">F16*$D$16</f>
        <v>768</v>
      </c>
      <c r="G17" s="19">
        <f t="shared" si="4"/>
        <v>768</v>
      </c>
      <c r="H17" s="19">
        <f t="shared" si="4"/>
        <v>768</v>
      </c>
      <c r="I17" s="19">
        <f t="shared" si="4"/>
        <v>0</v>
      </c>
      <c r="J17" s="19">
        <f t="shared" si="4"/>
        <v>768</v>
      </c>
      <c r="K17" s="19">
        <f t="shared" si="4"/>
        <v>768</v>
      </c>
      <c r="L17" s="19">
        <f t="shared" si="4"/>
        <v>0</v>
      </c>
      <c r="M17" s="19">
        <f t="shared" si="4"/>
        <v>768</v>
      </c>
      <c r="N17" s="19">
        <f t="shared" si="4"/>
        <v>0</v>
      </c>
      <c r="O17" s="19">
        <f t="shared" si="4"/>
        <v>0</v>
      </c>
      <c r="P17" s="19">
        <f t="shared" si="4"/>
        <v>0</v>
      </c>
      <c r="Q17" s="19">
        <f t="shared" si="4"/>
        <v>768</v>
      </c>
      <c r="R17" s="19">
        <f t="shared" si="4"/>
        <v>768</v>
      </c>
      <c r="S17" s="19">
        <f t="shared" si="4"/>
        <v>0</v>
      </c>
    </row>
    <row r="18" spans="1:19" ht="16.5" customHeight="1" x14ac:dyDescent="0.2">
      <c r="A18" s="77"/>
      <c r="B18" s="91"/>
      <c r="C18" s="88" t="s">
        <v>19</v>
      </c>
      <c r="D18" s="101">
        <v>0.1</v>
      </c>
      <c r="E18" s="16"/>
      <c r="F18" s="16"/>
      <c r="G18" s="16"/>
      <c r="H18" s="16"/>
      <c r="I18" s="16">
        <v>5760</v>
      </c>
      <c r="J18" s="16"/>
      <c r="K18" s="16"/>
      <c r="L18" s="16"/>
      <c r="M18" s="16"/>
      <c r="N18" s="16"/>
      <c r="O18" s="16">
        <v>7680</v>
      </c>
      <c r="P18" s="16"/>
      <c r="Q18" s="16"/>
      <c r="R18" s="16"/>
      <c r="S18" s="16"/>
    </row>
    <row r="19" spans="1:19" ht="16.5" customHeight="1" x14ac:dyDescent="0.2">
      <c r="A19" s="77"/>
      <c r="B19" s="91"/>
      <c r="C19" s="89"/>
      <c r="D19" s="102"/>
      <c r="E19" s="20">
        <f>E18*$D$18</f>
        <v>0</v>
      </c>
      <c r="F19" s="20">
        <f t="shared" ref="F19:S19" si="5">F18*$D$18</f>
        <v>0</v>
      </c>
      <c r="G19" s="20">
        <f t="shared" si="5"/>
        <v>0</v>
      </c>
      <c r="H19" s="20">
        <f t="shared" si="5"/>
        <v>0</v>
      </c>
      <c r="I19" s="20">
        <f t="shared" si="5"/>
        <v>576</v>
      </c>
      <c r="J19" s="20">
        <f t="shared" si="5"/>
        <v>0</v>
      </c>
      <c r="K19" s="20">
        <f t="shared" si="5"/>
        <v>0</v>
      </c>
      <c r="L19" s="20">
        <f t="shared" si="5"/>
        <v>0</v>
      </c>
      <c r="M19" s="20">
        <f t="shared" si="5"/>
        <v>0</v>
      </c>
      <c r="N19" s="20">
        <f t="shared" si="5"/>
        <v>0</v>
      </c>
      <c r="O19" s="20">
        <f t="shared" si="5"/>
        <v>768</v>
      </c>
      <c r="P19" s="20">
        <f t="shared" si="5"/>
        <v>0</v>
      </c>
      <c r="Q19" s="20">
        <f t="shared" si="5"/>
        <v>0</v>
      </c>
      <c r="R19" s="20">
        <f t="shared" si="5"/>
        <v>0</v>
      </c>
      <c r="S19" s="20">
        <f t="shared" si="5"/>
        <v>0</v>
      </c>
    </row>
    <row r="20" spans="1:19" ht="16.5" customHeight="1" x14ac:dyDescent="0.2">
      <c r="A20" s="77"/>
      <c r="B20" s="91"/>
      <c r="C20" s="86" t="s">
        <v>20</v>
      </c>
      <c r="D20" s="99">
        <v>0.1</v>
      </c>
      <c r="E20" s="16"/>
      <c r="F20" s="16"/>
      <c r="G20" s="16"/>
      <c r="H20" s="16"/>
      <c r="I20" s="16"/>
      <c r="J20" s="16"/>
      <c r="K20" s="16"/>
      <c r="L20" s="16">
        <v>7680</v>
      </c>
      <c r="M20" s="16"/>
      <c r="N20" s="16"/>
      <c r="O20" s="16"/>
      <c r="P20" s="16"/>
      <c r="Q20" s="16"/>
      <c r="R20" s="16"/>
      <c r="S20" s="16"/>
    </row>
    <row r="21" spans="1:19" ht="16.5" customHeight="1" x14ac:dyDescent="0.2">
      <c r="A21" s="77"/>
      <c r="B21" s="91"/>
      <c r="C21" s="87"/>
      <c r="D21" s="100"/>
      <c r="E21" s="19">
        <f>E20*$D$20</f>
        <v>0</v>
      </c>
      <c r="F21" s="19">
        <f t="shared" ref="F21:S21" si="6">F20*$D$20</f>
        <v>0</v>
      </c>
      <c r="G21" s="19">
        <f t="shared" si="6"/>
        <v>0</v>
      </c>
      <c r="H21" s="19">
        <f t="shared" si="6"/>
        <v>0</v>
      </c>
      <c r="I21" s="19">
        <f t="shared" si="6"/>
        <v>0</v>
      </c>
      <c r="J21" s="19">
        <f t="shared" si="6"/>
        <v>0</v>
      </c>
      <c r="K21" s="19">
        <f t="shared" si="6"/>
        <v>0</v>
      </c>
      <c r="L21" s="19">
        <f t="shared" si="6"/>
        <v>768</v>
      </c>
      <c r="M21" s="19">
        <f t="shared" si="6"/>
        <v>0</v>
      </c>
      <c r="N21" s="19">
        <f t="shared" si="6"/>
        <v>0</v>
      </c>
      <c r="O21" s="19">
        <f t="shared" si="6"/>
        <v>0</v>
      </c>
      <c r="P21" s="19">
        <f t="shared" si="6"/>
        <v>0</v>
      </c>
      <c r="Q21" s="19">
        <f t="shared" si="6"/>
        <v>0</v>
      </c>
      <c r="R21" s="19">
        <f t="shared" si="6"/>
        <v>0</v>
      </c>
      <c r="S21" s="19">
        <f t="shared" si="6"/>
        <v>0</v>
      </c>
    </row>
    <row r="22" spans="1:19" ht="16.5" customHeight="1" x14ac:dyDescent="0.2">
      <c r="A22" s="77"/>
      <c r="B22" s="91"/>
      <c r="C22" s="88" t="s">
        <v>21</v>
      </c>
      <c r="D22" s="101">
        <v>0.1</v>
      </c>
      <c r="E22" s="16"/>
      <c r="F22" s="16"/>
      <c r="G22" s="16"/>
      <c r="H22" s="16"/>
      <c r="I22" s="16"/>
      <c r="J22" s="16"/>
      <c r="K22" s="16"/>
      <c r="L22" s="16"/>
      <c r="M22" s="16"/>
      <c r="N22" s="16"/>
      <c r="O22" s="16"/>
      <c r="P22" s="16"/>
      <c r="Q22" s="16"/>
      <c r="R22" s="16"/>
      <c r="S22" s="16">
        <v>7680</v>
      </c>
    </row>
    <row r="23" spans="1:19" ht="16.5" customHeight="1" x14ac:dyDescent="0.2">
      <c r="A23" s="77"/>
      <c r="B23" s="91"/>
      <c r="C23" s="89"/>
      <c r="D23" s="102"/>
      <c r="E23" s="20">
        <f>E22*$D$22</f>
        <v>0</v>
      </c>
      <c r="F23" s="20">
        <f t="shared" ref="F23:S23" si="7">F22*$D$22</f>
        <v>0</v>
      </c>
      <c r="G23" s="20">
        <f t="shared" si="7"/>
        <v>0</v>
      </c>
      <c r="H23" s="20">
        <f t="shared" si="7"/>
        <v>0</v>
      </c>
      <c r="I23" s="20">
        <f t="shared" si="7"/>
        <v>0</v>
      </c>
      <c r="J23" s="20">
        <f t="shared" si="7"/>
        <v>0</v>
      </c>
      <c r="K23" s="20">
        <f t="shared" si="7"/>
        <v>0</v>
      </c>
      <c r="L23" s="20">
        <f t="shared" si="7"/>
        <v>0</v>
      </c>
      <c r="M23" s="20">
        <f t="shared" si="7"/>
        <v>0</v>
      </c>
      <c r="N23" s="20">
        <f t="shared" si="7"/>
        <v>0</v>
      </c>
      <c r="O23" s="20">
        <f t="shared" si="7"/>
        <v>0</v>
      </c>
      <c r="P23" s="20">
        <f t="shared" si="7"/>
        <v>0</v>
      </c>
      <c r="Q23" s="20">
        <f t="shared" si="7"/>
        <v>0</v>
      </c>
      <c r="R23" s="20">
        <f t="shared" si="7"/>
        <v>0</v>
      </c>
      <c r="S23" s="20">
        <f t="shared" si="7"/>
        <v>768</v>
      </c>
    </row>
    <row r="24" spans="1:19" ht="16.5" customHeight="1" x14ac:dyDescent="0.2">
      <c r="A24" s="77"/>
      <c r="B24" s="91"/>
      <c r="C24" s="86" t="s">
        <v>22</v>
      </c>
      <c r="D24" s="99">
        <v>0.1</v>
      </c>
      <c r="E24" s="16">
        <v>5760</v>
      </c>
      <c r="F24" s="16"/>
      <c r="G24" s="16"/>
      <c r="H24" s="16"/>
      <c r="I24" s="16"/>
      <c r="J24" s="16"/>
      <c r="K24" s="16"/>
      <c r="L24" s="16"/>
      <c r="M24" s="16"/>
      <c r="N24" s="16"/>
      <c r="O24" s="16"/>
      <c r="P24" s="16">
        <v>5760</v>
      </c>
      <c r="Q24" s="16"/>
      <c r="R24" s="16"/>
      <c r="S24" s="16"/>
    </row>
    <row r="25" spans="1:19" ht="16.5" customHeight="1" x14ac:dyDescent="0.2">
      <c r="A25" s="77"/>
      <c r="B25" s="91"/>
      <c r="C25" s="87"/>
      <c r="D25" s="100"/>
      <c r="E25" s="19">
        <f>E24*$D$24</f>
        <v>576</v>
      </c>
      <c r="F25" s="19">
        <f t="shared" ref="F25:S25" si="8">F24*$D$24</f>
        <v>0</v>
      </c>
      <c r="G25" s="19">
        <f t="shared" si="8"/>
        <v>0</v>
      </c>
      <c r="H25" s="19">
        <f t="shared" si="8"/>
        <v>0</v>
      </c>
      <c r="I25" s="19">
        <f t="shared" si="8"/>
        <v>0</v>
      </c>
      <c r="J25" s="19">
        <f t="shared" si="8"/>
        <v>0</v>
      </c>
      <c r="K25" s="19">
        <f t="shared" si="8"/>
        <v>0</v>
      </c>
      <c r="L25" s="19">
        <f t="shared" si="8"/>
        <v>0</v>
      </c>
      <c r="M25" s="19">
        <f t="shared" si="8"/>
        <v>0</v>
      </c>
      <c r="N25" s="19">
        <f t="shared" si="8"/>
        <v>0</v>
      </c>
      <c r="O25" s="19">
        <f t="shared" si="8"/>
        <v>0</v>
      </c>
      <c r="P25" s="19">
        <f t="shared" si="8"/>
        <v>576</v>
      </c>
      <c r="Q25" s="19">
        <f t="shared" si="8"/>
        <v>0</v>
      </c>
      <c r="R25" s="19">
        <f t="shared" si="8"/>
        <v>0</v>
      </c>
      <c r="S25" s="19">
        <f t="shared" si="8"/>
        <v>0</v>
      </c>
    </row>
    <row r="26" spans="1:19" ht="16.5" customHeight="1" x14ac:dyDescent="0.2">
      <c r="A26" s="77"/>
      <c r="B26" s="91"/>
      <c r="C26" s="88" t="s">
        <v>23</v>
      </c>
      <c r="D26" s="101">
        <v>0.1</v>
      </c>
      <c r="E26" s="16">
        <v>3840</v>
      </c>
      <c r="F26" s="16"/>
      <c r="G26" s="16"/>
      <c r="H26" s="16"/>
      <c r="I26" s="16"/>
      <c r="J26" s="16"/>
      <c r="K26" s="16"/>
      <c r="L26" s="16"/>
      <c r="M26" s="16"/>
      <c r="N26" s="16"/>
      <c r="O26" s="16"/>
      <c r="P26" s="16"/>
      <c r="Q26" s="16"/>
      <c r="R26" s="16"/>
      <c r="S26" s="16"/>
    </row>
    <row r="27" spans="1:19" ht="16.5" customHeight="1" x14ac:dyDescent="0.2">
      <c r="A27" s="77"/>
      <c r="B27" s="92"/>
      <c r="C27" s="89"/>
      <c r="D27" s="102"/>
      <c r="E27" s="20">
        <f>E26*$D$26</f>
        <v>384</v>
      </c>
      <c r="F27" s="20">
        <f t="shared" ref="F27:S27" si="9">F26*$D$26</f>
        <v>0</v>
      </c>
      <c r="G27" s="20">
        <f t="shared" si="9"/>
        <v>0</v>
      </c>
      <c r="H27" s="20">
        <f t="shared" si="9"/>
        <v>0</v>
      </c>
      <c r="I27" s="20">
        <f t="shared" si="9"/>
        <v>0</v>
      </c>
      <c r="J27" s="20">
        <f t="shared" si="9"/>
        <v>0</v>
      </c>
      <c r="K27" s="20">
        <f t="shared" si="9"/>
        <v>0</v>
      </c>
      <c r="L27" s="20">
        <f t="shared" si="9"/>
        <v>0</v>
      </c>
      <c r="M27" s="20">
        <f t="shared" si="9"/>
        <v>0</v>
      </c>
      <c r="N27" s="20">
        <f t="shared" si="9"/>
        <v>0</v>
      </c>
      <c r="O27" s="20">
        <f t="shared" si="9"/>
        <v>0</v>
      </c>
      <c r="P27" s="20">
        <f t="shared" si="9"/>
        <v>0</v>
      </c>
      <c r="Q27" s="20">
        <f t="shared" si="9"/>
        <v>0</v>
      </c>
      <c r="R27" s="20">
        <f t="shared" si="9"/>
        <v>0</v>
      </c>
      <c r="S27" s="20">
        <f t="shared" si="9"/>
        <v>0</v>
      </c>
    </row>
    <row r="28" spans="1:19" ht="16.5" customHeight="1" x14ac:dyDescent="0.2">
      <c r="A28" s="77"/>
      <c r="B28" s="90" t="s">
        <v>54</v>
      </c>
      <c r="C28" s="74" t="s">
        <v>24</v>
      </c>
      <c r="D28" s="109">
        <v>0.4</v>
      </c>
      <c r="E28" s="16"/>
      <c r="F28" s="16"/>
      <c r="G28" s="16"/>
      <c r="H28" s="16"/>
      <c r="I28" s="16"/>
      <c r="J28" s="16"/>
      <c r="K28" s="16"/>
      <c r="L28" s="16"/>
      <c r="M28" s="16"/>
      <c r="N28" s="16"/>
      <c r="O28" s="16"/>
      <c r="P28" s="16"/>
      <c r="Q28" s="16"/>
      <c r="R28" s="16"/>
      <c r="S28" s="16"/>
    </row>
    <row r="29" spans="1:19" ht="16.5" customHeight="1" x14ac:dyDescent="0.2">
      <c r="A29" s="77"/>
      <c r="B29" s="91"/>
      <c r="C29" s="75"/>
      <c r="D29" s="110"/>
      <c r="E29" s="21">
        <f>E28*$D$28</f>
        <v>0</v>
      </c>
      <c r="F29" s="21">
        <f t="shared" ref="F29:S29" si="10">F28*$D$28</f>
        <v>0</v>
      </c>
      <c r="G29" s="21">
        <f t="shared" si="10"/>
        <v>0</v>
      </c>
      <c r="H29" s="21">
        <f t="shared" si="10"/>
        <v>0</v>
      </c>
      <c r="I29" s="21">
        <f t="shared" si="10"/>
        <v>0</v>
      </c>
      <c r="J29" s="21">
        <f t="shared" si="10"/>
        <v>0</v>
      </c>
      <c r="K29" s="21">
        <f t="shared" si="10"/>
        <v>0</v>
      </c>
      <c r="L29" s="21">
        <f t="shared" si="10"/>
        <v>0</v>
      </c>
      <c r="M29" s="21">
        <f t="shared" si="10"/>
        <v>0</v>
      </c>
      <c r="N29" s="21">
        <f t="shared" si="10"/>
        <v>0</v>
      </c>
      <c r="O29" s="21">
        <f t="shared" si="10"/>
        <v>0</v>
      </c>
      <c r="P29" s="21">
        <f t="shared" si="10"/>
        <v>0</v>
      </c>
      <c r="Q29" s="21">
        <f t="shared" si="10"/>
        <v>0</v>
      </c>
      <c r="R29" s="21">
        <f t="shared" si="10"/>
        <v>0</v>
      </c>
      <c r="S29" s="21">
        <f t="shared" si="10"/>
        <v>0</v>
      </c>
    </row>
    <row r="30" spans="1:19" ht="16.5" customHeight="1" x14ac:dyDescent="0.2">
      <c r="A30" s="77"/>
      <c r="B30" s="91"/>
      <c r="C30" s="70" t="s">
        <v>25</v>
      </c>
      <c r="D30" s="107">
        <v>0.4</v>
      </c>
      <c r="E30" s="16">
        <v>160</v>
      </c>
      <c r="F30" s="16">
        <v>480</v>
      </c>
      <c r="G30" s="16"/>
      <c r="H30" s="16"/>
      <c r="I30" s="16"/>
      <c r="J30" s="16"/>
      <c r="K30" s="16"/>
      <c r="L30" s="16"/>
      <c r="M30" s="16"/>
      <c r="N30" s="16"/>
      <c r="O30" s="16"/>
      <c r="P30" s="16"/>
      <c r="Q30" s="16"/>
      <c r="R30" s="16"/>
      <c r="S30" s="16"/>
    </row>
    <row r="31" spans="1:19" ht="16.5" customHeight="1" x14ac:dyDescent="0.2">
      <c r="A31" s="77"/>
      <c r="B31" s="91"/>
      <c r="C31" s="71"/>
      <c r="D31" s="108"/>
      <c r="E31" s="22">
        <f>E30*$D$30</f>
        <v>64</v>
      </c>
      <c r="F31" s="22">
        <f t="shared" ref="F31:S31" si="11">F30*$D$30</f>
        <v>192</v>
      </c>
      <c r="G31" s="22">
        <f t="shared" si="11"/>
        <v>0</v>
      </c>
      <c r="H31" s="22">
        <f t="shared" si="11"/>
        <v>0</v>
      </c>
      <c r="I31" s="22">
        <f t="shared" si="11"/>
        <v>0</v>
      </c>
      <c r="J31" s="22">
        <f t="shared" si="11"/>
        <v>0</v>
      </c>
      <c r="K31" s="22">
        <f t="shared" si="11"/>
        <v>0</v>
      </c>
      <c r="L31" s="22">
        <f t="shared" si="11"/>
        <v>0</v>
      </c>
      <c r="M31" s="22">
        <f t="shared" si="11"/>
        <v>0</v>
      </c>
      <c r="N31" s="22">
        <f t="shared" si="11"/>
        <v>0</v>
      </c>
      <c r="O31" s="22">
        <f t="shared" si="11"/>
        <v>0</v>
      </c>
      <c r="P31" s="22">
        <f t="shared" si="11"/>
        <v>0</v>
      </c>
      <c r="Q31" s="22">
        <f t="shared" si="11"/>
        <v>0</v>
      </c>
      <c r="R31" s="22">
        <f t="shared" si="11"/>
        <v>0</v>
      </c>
      <c r="S31" s="22">
        <f t="shared" si="11"/>
        <v>0</v>
      </c>
    </row>
    <row r="32" spans="1:19" ht="16.5" customHeight="1" x14ac:dyDescent="0.2">
      <c r="A32" s="77"/>
      <c r="B32" s="91"/>
      <c r="C32" s="74" t="s">
        <v>26</v>
      </c>
      <c r="D32" s="109">
        <v>0.4</v>
      </c>
      <c r="E32" s="16">
        <v>8</v>
      </c>
      <c r="F32" s="16">
        <v>24</v>
      </c>
      <c r="G32" s="16"/>
      <c r="H32" s="16"/>
      <c r="I32" s="16"/>
      <c r="J32" s="16">
        <v>24</v>
      </c>
      <c r="K32" s="16">
        <v>160</v>
      </c>
      <c r="L32" s="16">
        <v>24</v>
      </c>
      <c r="M32" s="16"/>
      <c r="N32" s="16"/>
      <c r="O32" s="16"/>
      <c r="P32" s="16">
        <v>24</v>
      </c>
      <c r="Q32" s="16"/>
      <c r="R32" s="16"/>
      <c r="S32" s="16"/>
    </row>
    <row r="33" spans="1:19" ht="16.5" customHeight="1" x14ac:dyDescent="0.2">
      <c r="A33" s="77"/>
      <c r="B33" s="91"/>
      <c r="C33" s="75"/>
      <c r="D33" s="110"/>
      <c r="E33" s="21">
        <f>E32*$D$32</f>
        <v>3.2</v>
      </c>
      <c r="F33" s="21">
        <f t="shared" ref="F33:S33" si="12">F32*$D$32</f>
        <v>9.6000000000000014</v>
      </c>
      <c r="G33" s="21">
        <f t="shared" si="12"/>
        <v>0</v>
      </c>
      <c r="H33" s="21">
        <f t="shared" si="12"/>
        <v>0</v>
      </c>
      <c r="I33" s="21">
        <f t="shared" si="12"/>
        <v>0</v>
      </c>
      <c r="J33" s="21">
        <f t="shared" si="12"/>
        <v>9.6000000000000014</v>
      </c>
      <c r="K33" s="21">
        <f t="shared" si="12"/>
        <v>64</v>
      </c>
      <c r="L33" s="21">
        <f t="shared" si="12"/>
        <v>9.6000000000000014</v>
      </c>
      <c r="M33" s="21">
        <f t="shared" si="12"/>
        <v>0</v>
      </c>
      <c r="N33" s="21">
        <f t="shared" si="12"/>
        <v>0</v>
      </c>
      <c r="O33" s="21">
        <f t="shared" si="12"/>
        <v>0</v>
      </c>
      <c r="P33" s="21">
        <f t="shared" si="12"/>
        <v>9.6000000000000014</v>
      </c>
      <c r="Q33" s="21">
        <f t="shared" si="12"/>
        <v>0</v>
      </c>
      <c r="R33" s="21">
        <f t="shared" si="12"/>
        <v>0</v>
      </c>
      <c r="S33" s="21">
        <f t="shared" si="12"/>
        <v>0</v>
      </c>
    </row>
    <row r="34" spans="1:19" ht="16.5" customHeight="1" x14ac:dyDescent="0.2">
      <c r="A34" s="77"/>
      <c r="B34" s="91"/>
      <c r="C34" s="70" t="s">
        <v>27</v>
      </c>
      <c r="D34" s="107">
        <v>0.4</v>
      </c>
      <c r="E34" s="16"/>
      <c r="F34" s="16">
        <v>800</v>
      </c>
      <c r="G34" s="16"/>
      <c r="H34" s="16"/>
      <c r="I34" s="16"/>
      <c r="J34" s="16"/>
      <c r="K34" s="16"/>
      <c r="L34" s="16">
        <v>1000</v>
      </c>
      <c r="M34" s="16"/>
      <c r="N34" s="16"/>
      <c r="O34" s="16"/>
      <c r="P34" s="16"/>
      <c r="Q34" s="16"/>
      <c r="R34" s="16">
        <v>120</v>
      </c>
      <c r="S34" s="16"/>
    </row>
    <row r="35" spans="1:19" ht="16.5" customHeight="1" x14ac:dyDescent="0.2">
      <c r="A35" s="77"/>
      <c r="B35" s="92"/>
      <c r="C35" s="71"/>
      <c r="D35" s="108"/>
      <c r="E35" s="22">
        <f>E34*$D$34</f>
        <v>0</v>
      </c>
      <c r="F35" s="22">
        <f t="shared" ref="F35:S35" si="13">F34*$D$34</f>
        <v>320</v>
      </c>
      <c r="G35" s="22">
        <f t="shared" si="13"/>
        <v>0</v>
      </c>
      <c r="H35" s="22">
        <f t="shared" si="13"/>
        <v>0</v>
      </c>
      <c r="I35" s="22">
        <f t="shared" si="13"/>
        <v>0</v>
      </c>
      <c r="J35" s="22">
        <f t="shared" si="13"/>
        <v>0</v>
      </c>
      <c r="K35" s="22">
        <f t="shared" si="13"/>
        <v>0</v>
      </c>
      <c r="L35" s="22">
        <f t="shared" si="13"/>
        <v>400</v>
      </c>
      <c r="M35" s="22">
        <f t="shared" si="13"/>
        <v>0</v>
      </c>
      <c r="N35" s="22">
        <f t="shared" si="13"/>
        <v>0</v>
      </c>
      <c r="O35" s="22">
        <f t="shared" si="13"/>
        <v>0</v>
      </c>
      <c r="P35" s="22">
        <f t="shared" si="13"/>
        <v>0</v>
      </c>
      <c r="Q35" s="22">
        <f t="shared" si="13"/>
        <v>0</v>
      </c>
      <c r="R35" s="22">
        <f t="shared" si="13"/>
        <v>48</v>
      </c>
      <c r="S35" s="22">
        <f t="shared" si="13"/>
        <v>0</v>
      </c>
    </row>
    <row r="36" spans="1:19" ht="16.5" customHeight="1" x14ac:dyDescent="0.2">
      <c r="A36" s="77"/>
      <c r="B36" s="90" t="s">
        <v>41</v>
      </c>
      <c r="C36" s="74" t="s">
        <v>28</v>
      </c>
      <c r="D36" s="109">
        <v>0.6</v>
      </c>
      <c r="E36" s="16"/>
      <c r="F36" s="16"/>
      <c r="G36" s="16"/>
      <c r="H36" s="16"/>
      <c r="I36" s="16"/>
      <c r="J36" s="16"/>
      <c r="K36" s="16"/>
      <c r="L36" s="16"/>
      <c r="M36" s="16"/>
      <c r="N36" s="16"/>
      <c r="O36" s="16">
        <v>240</v>
      </c>
      <c r="P36" s="16"/>
      <c r="Q36" s="16"/>
      <c r="R36" s="16"/>
      <c r="S36" s="16">
        <v>3520</v>
      </c>
    </row>
    <row r="37" spans="1:19" ht="16.5" customHeight="1" x14ac:dyDescent="0.2">
      <c r="A37" s="77"/>
      <c r="B37" s="91"/>
      <c r="C37" s="75"/>
      <c r="D37" s="110"/>
      <c r="E37" s="21">
        <f>E36*$D$36</f>
        <v>0</v>
      </c>
      <c r="F37" s="21">
        <f t="shared" ref="F37:S37" si="14">F36*$D$36</f>
        <v>0</v>
      </c>
      <c r="G37" s="21">
        <f t="shared" si="14"/>
        <v>0</v>
      </c>
      <c r="H37" s="21">
        <f t="shared" si="14"/>
        <v>0</v>
      </c>
      <c r="I37" s="21">
        <f t="shared" si="14"/>
        <v>0</v>
      </c>
      <c r="J37" s="21">
        <f t="shared" si="14"/>
        <v>0</v>
      </c>
      <c r="K37" s="21">
        <f t="shared" si="14"/>
        <v>0</v>
      </c>
      <c r="L37" s="21">
        <f t="shared" si="14"/>
        <v>0</v>
      </c>
      <c r="M37" s="21">
        <f t="shared" si="14"/>
        <v>0</v>
      </c>
      <c r="N37" s="21">
        <f t="shared" si="14"/>
        <v>0</v>
      </c>
      <c r="O37" s="21">
        <f t="shared" si="14"/>
        <v>144</v>
      </c>
      <c r="P37" s="21">
        <f t="shared" si="14"/>
        <v>0</v>
      </c>
      <c r="Q37" s="21">
        <f t="shared" si="14"/>
        <v>0</v>
      </c>
      <c r="R37" s="21">
        <f t="shared" si="14"/>
        <v>0</v>
      </c>
      <c r="S37" s="21">
        <f t="shared" si="14"/>
        <v>2112</v>
      </c>
    </row>
    <row r="38" spans="1:19" ht="16.5" customHeight="1" x14ac:dyDescent="0.2">
      <c r="A38" s="77"/>
      <c r="B38" s="91"/>
      <c r="C38" s="70" t="s">
        <v>29</v>
      </c>
      <c r="D38" s="107">
        <v>0.6</v>
      </c>
      <c r="E38" s="16"/>
      <c r="F38" s="16"/>
      <c r="G38" s="16"/>
      <c r="H38" s="16"/>
      <c r="I38" s="16"/>
      <c r="J38" s="16"/>
      <c r="K38" s="16"/>
      <c r="L38" s="16"/>
      <c r="M38" s="16"/>
      <c r="N38" s="16"/>
      <c r="O38" s="16"/>
      <c r="P38" s="16"/>
      <c r="Q38" s="16"/>
      <c r="R38" s="16"/>
      <c r="S38" s="16"/>
    </row>
    <row r="39" spans="1:19" ht="16.5" customHeight="1" x14ac:dyDescent="0.2">
      <c r="A39" s="77"/>
      <c r="B39" s="91"/>
      <c r="C39" s="71"/>
      <c r="D39" s="108"/>
      <c r="E39" s="22">
        <f>E38*$D$38</f>
        <v>0</v>
      </c>
      <c r="F39" s="22">
        <f t="shared" ref="F39:S39" si="15">F38*$D$38</f>
        <v>0</v>
      </c>
      <c r="G39" s="22">
        <f t="shared" si="15"/>
        <v>0</v>
      </c>
      <c r="H39" s="22">
        <f t="shared" si="15"/>
        <v>0</v>
      </c>
      <c r="I39" s="22">
        <f t="shared" si="15"/>
        <v>0</v>
      </c>
      <c r="J39" s="22">
        <f t="shared" si="15"/>
        <v>0</v>
      </c>
      <c r="K39" s="22">
        <f t="shared" si="15"/>
        <v>0</v>
      </c>
      <c r="L39" s="22">
        <f t="shared" si="15"/>
        <v>0</v>
      </c>
      <c r="M39" s="22">
        <f t="shared" si="15"/>
        <v>0</v>
      </c>
      <c r="N39" s="22">
        <f t="shared" si="15"/>
        <v>0</v>
      </c>
      <c r="O39" s="22">
        <f t="shared" si="15"/>
        <v>0</v>
      </c>
      <c r="P39" s="22">
        <f t="shared" si="15"/>
        <v>0</v>
      </c>
      <c r="Q39" s="22">
        <f t="shared" si="15"/>
        <v>0</v>
      </c>
      <c r="R39" s="22">
        <f t="shared" si="15"/>
        <v>0</v>
      </c>
      <c r="S39" s="22">
        <f t="shared" si="15"/>
        <v>0</v>
      </c>
    </row>
    <row r="40" spans="1:19" ht="16.5" customHeight="1" x14ac:dyDescent="0.2">
      <c r="A40" s="77"/>
      <c r="B40" s="91"/>
      <c r="C40" s="74" t="s">
        <v>30</v>
      </c>
      <c r="D40" s="109">
        <v>0.6</v>
      </c>
      <c r="E40" s="16"/>
      <c r="F40" s="16"/>
      <c r="G40" s="16"/>
      <c r="H40" s="16"/>
      <c r="I40" s="16"/>
      <c r="J40" s="16"/>
      <c r="K40" s="16"/>
      <c r="L40" s="16"/>
      <c r="M40" s="16"/>
      <c r="N40" s="16"/>
      <c r="O40" s="16"/>
      <c r="P40" s="16">
        <v>192</v>
      </c>
      <c r="Q40" s="16"/>
      <c r="R40" s="16"/>
      <c r="S40" s="16">
        <v>714</v>
      </c>
    </row>
    <row r="41" spans="1:19" ht="16.5" customHeight="1" x14ac:dyDescent="0.2">
      <c r="A41" s="77"/>
      <c r="B41" s="92"/>
      <c r="C41" s="75"/>
      <c r="D41" s="110"/>
      <c r="E41" s="21">
        <f>E40*$D$40</f>
        <v>0</v>
      </c>
      <c r="F41" s="21">
        <f t="shared" ref="F41:S41" si="16">F40*$D$40</f>
        <v>0</v>
      </c>
      <c r="G41" s="21">
        <f t="shared" si="16"/>
        <v>0</v>
      </c>
      <c r="H41" s="21">
        <f t="shared" si="16"/>
        <v>0</v>
      </c>
      <c r="I41" s="21">
        <f t="shared" si="16"/>
        <v>0</v>
      </c>
      <c r="J41" s="21">
        <f t="shared" si="16"/>
        <v>0</v>
      </c>
      <c r="K41" s="21">
        <f t="shared" si="16"/>
        <v>0</v>
      </c>
      <c r="L41" s="21">
        <f t="shared" si="16"/>
        <v>0</v>
      </c>
      <c r="M41" s="21">
        <f t="shared" si="16"/>
        <v>0</v>
      </c>
      <c r="N41" s="21">
        <f t="shared" si="16"/>
        <v>0</v>
      </c>
      <c r="O41" s="21">
        <f t="shared" si="16"/>
        <v>0</v>
      </c>
      <c r="P41" s="21">
        <f t="shared" si="16"/>
        <v>115.19999999999999</v>
      </c>
      <c r="Q41" s="21">
        <f t="shared" si="16"/>
        <v>0</v>
      </c>
      <c r="R41" s="21">
        <f t="shared" si="16"/>
        <v>0</v>
      </c>
      <c r="S41" s="21">
        <f t="shared" si="16"/>
        <v>428.4</v>
      </c>
    </row>
    <row r="42" spans="1:19" ht="16.5" customHeight="1" x14ac:dyDescent="0.2">
      <c r="A42" s="77"/>
      <c r="B42" s="90" t="s">
        <v>42</v>
      </c>
      <c r="C42" s="70" t="s">
        <v>49</v>
      </c>
      <c r="D42" s="107">
        <v>0.7</v>
      </c>
      <c r="E42" s="16"/>
      <c r="F42" s="16"/>
      <c r="G42" s="16"/>
      <c r="H42" s="16"/>
      <c r="I42" s="16"/>
      <c r="J42" s="16"/>
      <c r="K42" s="16"/>
      <c r="L42" s="16"/>
      <c r="M42" s="16"/>
      <c r="N42" s="16"/>
      <c r="O42" s="16"/>
      <c r="P42" s="16"/>
      <c r="Q42" s="16"/>
      <c r="R42" s="16"/>
      <c r="S42" s="16"/>
    </row>
    <row r="43" spans="1:19" ht="16.5" customHeight="1" x14ac:dyDescent="0.2">
      <c r="A43" s="77"/>
      <c r="B43" s="91"/>
      <c r="C43" s="71"/>
      <c r="D43" s="108"/>
      <c r="E43" s="22">
        <f>E42*$D$42</f>
        <v>0</v>
      </c>
      <c r="F43" s="22">
        <f t="shared" ref="F43:S43" si="17">F42*$D$42</f>
        <v>0</v>
      </c>
      <c r="G43" s="22">
        <f t="shared" si="17"/>
        <v>0</v>
      </c>
      <c r="H43" s="22">
        <f t="shared" si="17"/>
        <v>0</v>
      </c>
      <c r="I43" s="22">
        <f t="shared" si="17"/>
        <v>0</v>
      </c>
      <c r="J43" s="22">
        <f t="shared" si="17"/>
        <v>0</v>
      </c>
      <c r="K43" s="22">
        <f t="shared" si="17"/>
        <v>0</v>
      </c>
      <c r="L43" s="22">
        <f t="shared" si="17"/>
        <v>0</v>
      </c>
      <c r="M43" s="22">
        <f t="shared" si="17"/>
        <v>0</v>
      </c>
      <c r="N43" s="22">
        <f t="shared" si="17"/>
        <v>0</v>
      </c>
      <c r="O43" s="22">
        <f t="shared" si="17"/>
        <v>0</v>
      </c>
      <c r="P43" s="22">
        <f t="shared" si="17"/>
        <v>0</v>
      </c>
      <c r="Q43" s="22">
        <f t="shared" si="17"/>
        <v>0</v>
      </c>
      <c r="R43" s="22">
        <f t="shared" si="17"/>
        <v>0</v>
      </c>
      <c r="S43" s="22">
        <f t="shared" si="17"/>
        <v>0</v>
      </c>
    </row>
    <row r="44" spans="1:19" ht="16.5" customHeight="1" x14ac:dyDescent="0.2">
      <c r="A44" s="77"/>
      <c r="B44" s="91"/>
      <c r="C44" s="74" t="s">
        <v>50</v>
      </c>
      <c r="D44" s="109">
        <v>0.7</v>
      </c>
      <c r="E44" s="16"/>
      <c r="F44" s="16"/>
      <c r="G44" s="16"/>
      <c r="H44" s="16"/>
      <c r="I44" s="16"/>
      <c r="J44" s="16"/>
      <c r="K44" s="16"/>
      <c r="L44" s="16"/>
      <c r="M44" s="16"/>
      <c r="N44" s="16"/>
      <c r="O44" s="16"/>
      <c r="P44" s="16"/>
      <c r="Q44" s="16"/>
      <c r="R44" s="16"/>
      <c r="S44" s="16"/>
    </row>
    <row r="45" spans="1:19" ht="16.5" customHeight="1" x14ac:dyDescent="0.2">
      <c r="A45" s="77"/>
      <c r="B45" s="91"/>
      <c r="C45" s="75"/>
      <c r="D45" s="110"/>
      <c r="E45" s="21">
        <f>E44*$D$44</f>
        <v>0</v>
      </c>
      <c r="F45" s="21">
        <f t="shared" ref="F45:S45" si="18">F44*$D$44</f>
        <v>0</v>
      </c>
      <c r="G45" s="21">
        <f t="shared" si="18"/>
        <v>0</v>
      </c>
      <c r="H45" s="21">
        <f t="shared" si="18"/>
        <v>0</v>
      </c>
      <c r="I45" s="21">
        <f t="shared" si="18"/>
        <v>0</v>
      </c>
      <c r="J45" s="21">
        <f t="shared" si="18"/>
        <v>0</v>
      </c>
      <c r="K45" s="21">
        <f t="shared" si="18"/>
        <v>0</v>
      </c>
      <c r="L45" s="21">
        <f t="shared" si="18"/>
        <v>0</v>
      </c>
      <c r="M45" s="21">
        <f t="shared" si="18"/>
        <v>0</v>
      </c>
      <c r="N45" s="21">
        <f t="shared" si="18"/>
        <v>0</v>
      </c>
      <c r="O45" s="21">
        <f t="shared" si="18"/>
        <v>0</v>
      </c>
      <c r="P45" s="21">
        <f t="shared" si="18"/>
        <v>0</v>
      </c>
      <c r="Q45" s="21">
        <f t="shared" si="18"/>
        <v>0</v>
      </c>
      <c r="R45" s="21">
        <f t="shared" si="18"/>
        <v>0</v>
      </c>
      <c r="S45" s="21">
        <f t="shared" si="18"/>
        <v>0</v>
      </c>
    </row>
    <row r="46" spans="1:19" ht="16.5" customHeight="1" x14ac:dyDescent="0.2">
      <c r="A46" s="77"/>
      <c r="B46" s="91"/>
      <c r="C46" s="70" t="s">
        <v>51</v>
      </c>
      <c r="D46" s="107">
        <v>0.7</v>
      </c>
      <c r="E46" s="16"/>
      <c r="F46" s="16"/>
      <c r="G46" s="16"/>
      <c r="H46" s="16"/>
      <c r="I46" s="16"/>
      <c r="J46" s="16"/>
      <c r="K46" s="16"/>
      <c r="L46" s="16"/>
      <c r="M46" s="16"/>
      <c r="N46" s="16">
        <v>9100</v>
      </c>
      <c r="O46" s="16"/>
      <c r="P46" s="16"/>
      <c r="Q46" s="16"/>
      <c r="R46" s="16"/>
      <c r="S46" s="16"/>
    </row>
    <row r="47" spans="1:19" ht="16.5" customHeight="1" x14ac:dyDescent="0.2">
      <c r="A47" s="77"/>
      <c r="B47" s="91"/>
      <c r="C47" s="71"/>
      <c r="D47" s="108"/>
      <c r="E47" s="22">
        <f>E46*$D$46</f>
        <v>0</v>
      </c>
      <c r="F47" s="22">
        <f t="shared" ref="F47:S47" si="19">F46*$D$46</f>
        <v>0</v>
      </c>
      <c r="G47" s="22">
        <f t="shared" si="19"/>
        <v>0</v>
      </c>
      <c r="H47" s="22">
        <f t="shared" si="19"/>
        <v>0</v>
      </c>
      <c r="I47" s="22">
        <f t="shared" si="19"/>
        <v>0</v>
      </c>
      <c r="J47" s="22">
        <f t="shared" si="19"/>
        <v>0</v>
      </c>
      <c r="K47" s="22">
        <f t="shared" si="19"/>
        <v>0</v>
      </c>
      <c r="L47" s="22">
        <f t="shared" si="19"/>
        <v>0</v>
      </c>
      <c r="M47" s="22">
        <f t="shared" si="19"/>
        <v>0</v>
      </c>
      <c r="N47" s="22">
        <f t="shared" si="19"/>
        <v>6370</v>
      </c>
      <c r="O47" s="22">
        <f t="shared" si="19"/>
        <v>0</v>
      </c>
      <c r="P47" s="22">
        <f t="shared" si="19"/>
        <v>0</v>
      </c>
      <c r="Q47" s="22">
        <f t="shared" si="19"/>
        <v>0</v>
      </c>
      <c r="R47" s="22">
        <f t="shared" si="19"/>
        <v>0</v>
      </c>
      <c r="S47" s="22">
        <f t="shared" si="19"/>
        <v>0</v>
      </c>
    </row>
    <row r="48" spans="1:19" ht="16.5" customHeight="1" x14ac:dyDescent="0.2">
      <c r="A48" s="77"/>
      <c r="B48" s="91"/>
      <c r="C48" s="74" t="s">
        <v>31</v>
      </c>
      <c r="D48" s="109">
        <v>0.7</v>
      </c>
      <c r="E48" s="16"/>
      <c r="F48" s="16"/>
      <c r="G48" s="16"/>
      <c r="H48" s="16"/>
      <c r="I48" s="16"/>
      <c r="J48" s="16"/>
      <c r="K48" s="16"/>
      <c r="L48" s="16"/>
      <c r="M48" s="16"/>
      <c r="N48" s="16"/>
      <c r="O48" s="16"/>
      <c r="P48" s="16"/>
      <c r="Q48" s="16"/>
      <c r="R48" s="16"/>
      <c r="S48" s="16"/>
    </row>
    <row r="49" spans="1:19" ht="16.5" customHeight="1" x14ac:dyDescent="0.2">
      <c r="A49" s="77"/>
      <c r="B49" s="92"/>
      <c r="C49" s="75"/>
      <c r="D49" s="110"/>
      <c r="E49" s="21">
        <f>E48*$D$48</f>
        <v>0</v>
      </c>
      <c r="F49" s="21">
        <f t="shared" ref="F49:S49" si="20">F48*$D$48</f>
        <v>0</v>
      </c>
      <c r="G49" s="21">
        <f t="shared" si="20"/>
        <v>0</v>
      </c>
      <c r="H49" s="21">
        <f t="shared" si="20"/>
        <v>0</v>
      </c>
      <c r="I49" s="21">
        <f t="shared" si="20"/>
        <v>0</v>
      </c>
      <c r="J49" s="21">
        <f t="shared" si="20"/>
        <v>0</v>
      </c>
      <c r="K49" s="21">
        <f t="shared" si="20"/>
        <v>0</v>
      </c>
      <c r="L49" s="21">
        <f t="shared" si="20"/>
        <v>0</v>
      </c>
      <c r="M49" s="21">
        <f t="shared" si="20"/>
        <v>0</v>
      </c>
      <c r="N49" s="21">
        <f t="shared" si="20"/>
        <v>0</v>
      </c>
      <c r="O49" s="21">
        <f t="shared" si="20"/>
        <v>0</v>
      </c>
      <c r="P49" s="21">
        <f t="shared" si="20"/>
        <v>0</v>
      </c>
      <c r="Q49" s="21">
        <f t="shared" si="20"/>
        <v>0</v>
      </c>
      <c r="R49" s="21">
        <f t="shared" si="20"/>
        <v>0</v>
      </c>
      <c r="S49" s="21">
        <f t="shared" si="20"/>
        <v>0</v>
      </c>
    </row>
    <row r="50" spans="1:19" ht="16.5" customHeight="1" x14ac:dyDescent="0.2">
      <c r="A50" s="77"/>
      <c r="B50" s="90" t="s">
        <v>48</v>
      </c>
      <c r="C50" s="64" t="s">
        <v>32</v>
      </c>
      <c r="D50" s="111">
        <v>0.4</v>
      </c>
      <c r="E50" s="16"/>
      <c r="F50" s="16">
        <v>58</v>
      </c>
      <c r="G50" s="16"/>
      <c r="H50" s="16"/>
      <c r="I50" s="16">
        <v>120</v>
      </c>
      <c r="J50" s="16">
        <v>160</v>
      </c>
      <c r="K50" s="16">
        <v>48</v>
      </c>
      <c r="L50" s="16"/>
      <c r="M50" s="16">
        <v>88</v>
      </c>
      <c r="N50" s="16">
        <v>1400</v>
      </c>
      <c r="O50" s="16">
        <v>88</v>
      </c>
      <c r="P50" s="16">
        <v>288</v>
      </c>
      <c r="Q50" s="16"/>
      <c r="R50" s="16">
        <v>117</v>
      </c>
      <c r="S50" s="16">
        <v>25</v>
      </c>
    </row>
    <row r="51" spans="1:19" ht="16.5" customHeight="1" x14ac:dyDescent="0.2">
      <c r="A51" s="77"/>
      <c r="B51" s="91"/>
      <c r="C51" s="65"/>
      <c r="D51" s="112"/>
      <c r="E51" s="23">
        <f>E50*$D$50</f>
        <v>0</v>
      </c>
      <c r="F51" s="23">
        <f t="shared" ref="F51:S51" si="21">F50*$D$50</f>
        <v>23.200000000000003</v>
      </c>
      <c r="G51" s="23">
        <f t="shared" si="21"/>
        <v>0</v>
      </c>
      <c r="H51" s="23">
        <f t="shared" si="21"/>
        <v>0</v>
      </c>
      <c r="I51" s="23">
        <f t="shared" si="21"/>
        <v>48</v>
      </c>
      <c r="J51" s="23">
        <f t="shared" si="21"/>
        <v>64</v>
      </c>
      <c r="K51" s="23">
        <f t="shared" si="21"/>
        <v>19.200000000000003</v>
      </c>
      <c r="L51" s="23">
        <f t="shared" si="21"/>
        <v>0</v>
      </c>
      <c r="M51" s="23">
        <f t="shared" si="21"/>
        <v>35.200000000000003</v>
      </c>
      <c r="N51" s="23">
        <f t="shared" si="21"/>
        <v>560</v>
      </c>
      <c r="O51" s="23">
        <f t="shared" si="21"/>
        <v>35.200000000000003</v>
      </c>
      <c r="P51" s="23">
        <f t="shared" si="21"/>
        <v>115.2</v>
      </c>
      <c r="Q51" s="23">
        <f t="shared" si="21"/>
        <v>0</v>
      </c>
      <c r="R51" s="23">
        <f t="shared" si="21"/>
        <v>46.800000000000004</v>
      </c>
      <c r="S51" s="23">
        <f t="shared" si="21"/>
        <v>10</v>
      </c>
    </row>
    <row r="52" spans="1:19" ht="16.5" customHeight="1" x14ac:dyDescent="0.2">
      <c r="A52" s="77"/>
      <c r="B52" s="91"/>
      <c r="C52" s="72" t="s">
        <v>33</v>
      </c>
      <c r="D52" s="113">
        <v>0.4</v>
      </c>
      <c r="E52" s="16">
        <v>40</v>
      </c>
      <c r="F52" s="16"/>
      <c r="G52" s="16">
        <v>40</v>
      </c>
      <c r="H52" s="16"/>
      <c r="I52" s="16"/>
      <c r="J52" s="16"/>
      <c r="K52" s="16"/>
      <c r="L52" s="16">
        <v>45</v>
      </c>
      <c r="M52" s="16"/>
      <c r="N52" s="16"/>
      <c r="O52" s="16"/>
      <c r="P52" s="16">
        <v>40</v>
      </c>
      <c r="Q52" s="16"/>
      <c r="R52" s="16">
        <v>44</v>
      </c>
      <c r="S52" s="16"/>
    </row>
    <row r="53" spans="1:19" ht="16.5" customHeight="1" x14ac:dyDescent="0.2">
      <c r="A53" s="77"/>
      <c r="B53" s="91"/>
      <c r="C53" s="73"/>
      <c r="D53" s="114"/>
      <c r="E53" s="24">
        <f>E52*$D$52</f>
        <v>16</v>
      </c>
      <c r="F53" s="24">
        <f t="shared" ref="F53:S53" si="22">F52*$D$52</f>
        <v>0</v>
      </c>
      <c r="G53" s="24">
        <f t="shared" si="22"/>
        <v>16</v>
      </c>
      <c r="H53" s="24">
        <f t="shared" si="22"/>
        <v>0</v>
      </c>
      <c r="I53" s="24">
        <f t="shared" si="22"/>
        <v>0</v>
      </c>
      <c r="J53" s="24">
        <f t="shared" si="22"/>
        <v>0</v>
      </c>
      <c r="K53" s="24">
        <f t="shared" si="22"/>
        <v>0</v>
      </c>
      <c r="L53" s="24">
        <f t="shared" si="22"/>
        <v>18</v>
      </c>
      <c r="M53" s="24">
        <f t="shared" si="22"/>
        <v>0</v>
      </c>
      <c r="N53" s="24">
        <f t="shared" si="22"/>
        <v>0</v>
      </c>
      <c r="O53" s="24">
        <f t="shared" si="22"/>
        <v>0</v>
      </c>
      <c r="P53" s="24">
        <f t="shared" si="22"/>
        <v>16</v>
      </c>
      <c r="Q53" s="24">
        <f t="shared" si="22"/>
        <v>0</v>
      </c>
      <c r="R53" s="24">
        <f t="shared" si="22"/>
        <v>17.600000000000001</v>
      </c>
      <c r="S53" s="24">
        <f t="shared" si="22"/>
        <v>0</v>
      </c>
    </row>
    <row r="54" spans="1:19" ht="16.5" customHeight="1" x14ac:dyDescent="0.2">
      <c r="A54" s="77"/>
      <c r="B54" s="91"/>
      <c r="C54" s="64" t="s">
        <v>34</v>
      </c>
      <c r="D54" s="111">
        <v>0.4</v>
      </c>
      <c r="E54" s="16">
        <v>40</v>
      </c>
      <c r="F54" s="16">
        <v>16</v>
      </c>
      <c r="G54" s="16"/>
      <c r="H54" s="16"/>
      <c r="I54" s="16"/>
      <c r="J54" s="16"/>
      <c r="K54" s="16"/>
      <c r="L54" s="16"/>
      <c r="M54" s="16"/>
      <c r="N54" s="16"/>
      <c r="O54" s="16"/>
      <c r="P54" s="16">
        <v>60</v>
      </c>
      <c r="Q54" s="16"/>
      <c r="R54" s="16"/>
      <c r="S54" s="16">
        <v>60</v>
      </c>
    </row>
    <row r="55" spans="1:19" ht="16.5" customHeight="1" x14ac:dyDescent="0.2">
      <c r="A55" s="77"/>
      <c r="B55" s="92"/>
      <c r="C55" s="65"/>
      <c r="D55" s="112"/>
      <c r="E55" s="23">
        <f>E54*$D$54</f>
        <v>16</v>
      </c>
      <c r="F55" s="23">
        <f t="shared" ref="F55:S55" si="23">F54*$D$54</f>
        <v>6.4</v>
      </c>
      <c r="G55" s="23">
        <f t="shared" si="23"/>
        <v>0</v>
      </c>
      <c r="H55" s="23">
        <f t="shared" si="23"/>
        <v>0</v>
      </c>
      <c r="I55" s="23">
        <f t="shared" si="23"/>
        <v>0</v>
      </c>
      <c r="J55" s="23">
        <f t="shared" si="23"/>
        <v>0</v>
      </c>
      <c r="K55" s="23">
        <f t="shared" si="23"/>
        <v>0</v>
      </c>
      <c r="L55" s="23">
        <f t="shared" si="23"/>
        <v>0</v>
      </c>
      <c r="M55" s="23">
        <f t="shared" si="23"/>
        <v>0</v>
      </c>
      <c r="N55" s="23">
        <f t="shared" si="23"/>
        <v>0</v>
      </c>
      <c r="O55" s="23">
        <f t="shared" si="23"/>
        <v>0</v>
      </c>
      <c r="P55" s="23">
        <f t="shared" si="23"/>
        <v>24</v>
      </c>
      <c r="Q55" s="23">
        <f t="shared" si="23"/>
        <v>0</v>
      </c>
      <c r="R55" s="23">
        <f t="shared" si="23"/>
        <v>0</v>
      </c>
      <c r="S55" s="23">
        <f t="shared" si="23"/>
        <v>24</v>
      </c>
    </row>
    <row r="56" spans="1:19" ht="16.5" customHeight="1" x14ac:dyDescent="0.2">
      <c r="A56" s="77"/>
      <c r="B56" s="90" t="s">
        <v>53</v>
      </c>
      <c r="C56" s="66" t="s">
        <v>35</v>
      </c>
      <c r="D56" s="115">
        <v>10</v>
      </c>
      <c r="E56" s="16">
        <v>3</v>
      </c>
      <c r="F56" s="16">
        <v>1</v>
      </c>
      <c r="G56" s="16"/>
      <c r="H56" s="16">
        <v>2</v>
      </c>
      <c r="I56" s="16">
        <v>2</v>
      </c>
      <c r="J56" s="16"/>
      <c r="K56" s="16">
        <v>1</v>
      </c>
      <c r="L56" s="16">
        <v>1</v>
      </c>
      <c r="M56" s="16">
        <v>2</v>
      </c>
      <c r="N56" s="16">
        <v>3</v>
      </c>
      <c r="O56" s="16">
        <v>2</v>
      </c>
      <c r="P56" s="16">
        <v>3</v>
      </c>
      <c r="Q56" s="16">
        <v>2</v>
      </c>
      <c r="R56" s="16">
        <v>1</v>
      </c>
      <c r="S56" s="16">
        <v>2</v>
      </c>
    </row>
    <row r="57" spans="1:19" ht="16.5" customHeight="1" x14ac:dyDescent="0.2">
      <c r="A57" s="77"/>
      <c r="B57" s="91"/>
      <c r="C57" s="67"/>
      <c r="D57" s="116"/>
      <c r="E57" s="25">
        <f>E56*$D$56</f>
        <v>30</v>
      </c>
      <c r="F57" s="25">
        <f t="shared" ref="F57:S57" si="24">F56*$D$56</f>
        <v>10</v>
      </c>
      <c r="G57" s="25">
        <f t="shared" si="24"/>
        <v>0</v>
      </c>
      <c r="H57" s="25">
        <f t="shared" si="24"/>
        <v>20</v>
      </c>
      <c r="I57" s="25">
        <f t="shared" si="24"/>
        <v>20</v>
      </c>
      <c r="J57" s="25">
        <f t="shared" si="24"/>
        <v>0</v>
      </c>
      <c r="K57" s="25">
        <f t="shared" si="24"/>
        <v>10</v>
      </c>
      <c r="L57" s="25">
        <f t="shared" si="24"/>
        <v>10</v>
      </c>
      <c r="M57" s="25">
        <f t="shared" si="24"/>
        <v>20</v>
      </c>
      <c r="N57" s="25">
        <f t="shared" si="24"/>
        <v>30</v>
      </c>
      <c r="O57" s="25">
        <f t="shared" si="24"/>
        <v>20</v>
      </c>
      <c r="P57" s="25">
        <f t="shared" si="24"/>
        <v>30</v>
      </c>
      <c r="Q57" s="25">
        <f t="shared" si="24"/>
        <v>20</v>
      </c>
      <c r="R57" s="25">
        <f t="shared" si="24"/>
        <v>10</v>
      </c>
      <c r="S57" s="25">
        <f t="shared" si="24"/>
        <v>20</v>
      </c>
    </row>
    <row r="58" spans="1:19" ht="16.5" customHeight="1" x14ac:dyDescent="0.2">
      <c r="A58" s="77"/>
      <c r="B58" s="91"/>
      <c r="C58" s="68" t="s">
        <v>52</v>
      </c>
      <c r="D58" s="117">
        <v>10</v>
      </c>
      <c r="E58" s="16">
        <v>3</v>
      </c>
      <c r="F58" s="16">
        <v>2</v>
      </c>
      <c r="G58" s="16">
        <v>1</v>
      </c>
      <c r="H58" s="16">
        <v>3</v>
      </c>
      <c r="I58" s="16">
        <v>1</v>
      </c>
      <c r="J58" s="16">
        <v>1</v>
      </c>
      <c r="K58" s="16">
        <v>2</v>
      </c>
      <c r="L58" s="16">
        <v>2</v>
      </c>
      <c r="M58" s="16">
        <v>3</v>
      </c>
      <c r="N58" s="16">
        <v>3</v>
      </c>
      <c r="O58" s="16">
        <v>3</v>
      </c>
      <c r="P58" s="16">
        <v>3</v>
      </c>
      <c r="Q58" s="16">
        <v>2</v>
      </c>
      <c r="R58" s="16">
        <v>3</v>
      </c>
      <c r="S58" s="16">
        <v>2</v>
      </c>
    </row>
    <row r="59" spans="1:19" ht="16.5" customHeight="1" x14ac:dyDescent="0.2">
      <c r="A59" s="77"/>
      <c r="B59" s="91"/>
      <c r="C59" s="69"/>
      <c r="D59" s="118"/>
      <c r="E59" s="26">
        <f>E58*$D$58</f>
        <v>30</v>
      </c>
      <c r="F59" s="26">
        <f t="shared" ref="F59:S59" si="25">F58*$D$58</f>
        <v>20</v>
      </c>
      <c r="G59" s="26">
        <f t="shared" si="25"/>
        <v>10</v>
      </c>
      <c r="H59" s="26">
        <f t="shared" si="25"/>
        <v>30</v>
      </c>
      <c r="I59" s="26">
        <f t="shared" si="25"/>
        <v>10</v>
      </c>
      <c r="J59" s="26">
        <f t="shared" si="25"/>
        <v>10</v>
      </c>
      <c r="K59" s="26">
        <f t="shared" si="25"/>
        <v>20</v>
      </c>
      <c r="L59" s="26">
        <f t="shared" si="25"/>
        <v>20</v>
      </c>
      <c r="M59" s="26">
        <f t="shared" si="25"/>
        <v>30</v>
      </c>
      <c r="N59" s="26">
        <f t="shared" si="25"/>
        <v>30</v>
      </c>
      <c r="O59" s="26">
        <f t="shared" si="25"/>
        <v>30</v>
      </c>
      <c r="P59" s="26">
        <f t="shared" si="25"/>
        <v>30</v>
      </c>
      <c r="Q59" s="26">
        <f t="shared" si="25"/>
        <v>20</v>
      </c>
      <c r="R59" s="26">
        <f t="shared" si="25"/>
        <v>30</v>
      </c>
      <c r="S59" s="26">
        <f t="shared" si="25"/>
        <v>20</v>
      </c>
    </row>
    <row r="60" spans="1:19" ht="16.5" customHeight="1" x14ac:dyDescent="0.2">
      <c r="A60" s="77"/>
      <c r="B60" s="91"/>
      <c r="C60" s="66" t="s">
        <v>36</v>
      </c>
      <c r="D60" s="115">
        <v>10</v>
      </c>
      <c r="E60" s="16">
        <v>3</v>
      </c>
      <c r="F60" s="16">
        <v>2</v>
      </c>
      <c r="G60" s="16">
        <v>1</v>
      </c>
      <c r="H60" s="16">
        <v>3</v>
      </c>
      <c r="I60" s="16"/>
      <c r="J60" s="16">
        <v>1</v>
      </c>
      <c r="K60" s="16">
        <v>2</v>
      </c>
      <c r="L60" s="16">
        <v>1</v>
      </c>
      <c r="M60" s="16">
        <v>2</v>
      </c>
      <c r="N60" s="16">
        <v>4</v>
      </c>
      <c r="O60" s="16">
        <v>4</v>
      </c>
      <c r="P60" s="16">
        <v>3</v>
      </c>
      <c r="Q60" s="16">
        <v>2</v>
      </c>
      <c r="R60" s="16">
        <v>3</v>
      </c>
      <c r="S60" s="16">
        <v>3</v>
      </c>
    </row>
    <row r="61" spans="1:19" ht="16.5" customHeight="1" x14ac:dyDescent="0.2">
      <c r="A61" s="77"/>
      <c r="B61" s="91"/>
      <c r="C61" s="67"/>
      <c r="D61" s="116"/>
      <c r="E61" s="25">
        <f>E60*$D$60</f>
        <v>30</v>
      </c>
      <c r="F61" s="25">
        <f t="shared" ref="F61:S61" si="26">F60*$D$60</f>
        <v>20</v>
      </c>
      <c r="G61" s="25">
        <f t="shared" si="26"/>
        <v>10</v>
      </c>
      <c r="H61" s="25">
        <f t="shared" si="26"/>
        <v>30</v>
      </c>
      <c r="I61" s="25">
        <f t="shared" si="26"/>
        <v>0</v>
      </c>
      <c r="J61" s="25">
        <f t="shared" si="26"/>
        <v>10</v>
      </c>
      <c r="K61" s="25">
        <f t="shared" si="26"/>
        <v>20</v>
      </c>
      <c r="L61" s="25">
        <f t="shared" si="26"/>
        <v>10</v>
      </c>
      <c r="M61" s="25">
        <f t="shared" si="26"/>
        <v>20</v>
      </c>
      <c r="N61" s="25">
        <f t="shared" si="26"/>
        <v>40</v>
      </c>
      <c r="O61" s="25">
        <f t="shared" si="26"/>
        <v>40</v>
      </c>
      <c r="P61" s="25">
        <f t="shared" si="26"/>
        <v>30</v>
      </c>
      <c r="Q61" s="25">
        <f t="shared" si="26"/>
        <v>20</v>
      </c>
      <c r="R61" s="25">
        <f t="shared" si="26"/>
        <v>30</v>
      </c>
      <c r="S61" s="25">
        <f t="shared" si="26"/>
        <v>30</v>
      </c>
    </row>
    <row r="62" spans="1:19" ht="16.5" customHeight="1" x14ac:dyDescent="0.2">
      <c r="A62" s="77"/>
      <c r="B62" s="91"/>
      <c r="C62" s="68" t="s">
        <v>82</v>
      </c>
      <c r="D62" s="117">
        <v>10</v>
      </c>
      <c r="E62" s="16">
        <v>3</v>
      </c>
      <c r="F62" s="16">
        <v>3</v>
      </c>
      <c r="G62" s="16"/>
      <c r="H62" s="16"/>
      <c r="I62" s="16"/>
      <c r="J62" s="16"/>
      <c r="K62" s="16"/>
      <c r="L62" s="16"/>
      <c r="M62" s="16"/>
      <c r="N62" s="16">
        <v>1</v>
      </c>
      <c r="O62" s="16">
        <v>2</v>
      </c>
      <c r="P62" s="16"/>
      <c r="Q62" s="16">
        <v>1</v>
      </c>
      <c r="R62" s="16"/>
      <c r="S62" s="16">
        <v>2</v>
      </c>
    </row>
    <row r="63" spans="1:19" ht="16.5" customHeight="1" x14ac:dyDescent="0.2">
      <c r="A63" s="77"/>
      <c r="B63" s="91"/>
      <c r="C63" s="69"/>
      <c r="D63" s="118"/>
      <c r="E63" s="26">
        <f>E62*$D$62</f>
        <v>30</v>
      </c>
      <c r="F63" s="26">
        <f t="shared" ref="F63:S63" si="27">F62*$D$62</f>
        <v>30</v>
      </c>
      <c r="G63" s="26">
        <f t="shared" si="27"/>
        <v>0</v>
      </c>
      <c r="H63" s="26">
        <f t="shared" si="27"/>
        <v>0</v>
      </c>
      <c r="I63" s="26">
        <f t="shared" si="27"/>
        <v>0</v>
      </c>
      <c r="J63" s="26">
        <f t="shared" si="27"/>
        <v>0</v>
      </c>
      <c r="K63" s="26">
        <f t="shared" si="27"/>
        <v>0</v>
      </c>
      <c r="L63" s="26">
        <f t="shared" si="27"/>
        <v>0</v>
      </c>
      <c r="M63" s="26">
        <f t="shared" si="27"/>
        <v>0</v>
      </c>
      <c r="N63" s="26">
        <f t="shared" si="27"/>
        <v>10</v>
      </c>
      <c r="O63" s="26">
        <f t="shared" si="27"/>
        <v>20</v>
      </c>
      <c r="P63" s="26">
        <f t="shared" si="27"/>
        <v>0</v>
      </c>
      <c r="Q63" s="26">
        <f t="shared" si="27"/>
        <v>10</v>
      </c>
      <c r="R63" s="26">
        <f t="shared" si="27"/>
        <v>0</v>
      </c>
      <c r="S63" s="26">
        <f t="shared" si="27"/>
        <v>20</v>
      </c>
    </row>
    <row r="64" spans="1:19" ht="16.5" customHeight="1" x14ac:dyDescent="0.2">
      <c r="A64" s="77"/>
      <c r="B64" s="91"/>
      <c r="C64" s="66" t="s">
        <v>37</v>
      </c>
      <c r="D64" s="115">
        <v>10</v>
      </c>
      <c r="E64" s="16">
        <v>1</v>
      </c>
      <c r="F64" s="16"/>
      <c r="G64" s="16"/>
      <c r="H64" s="16">
        <v>2</v>
      </c>
      <c r="I64" s="16"/>
      <c r="J64" s="16"/>
      <c r="K64" s="16">
        <v>1</v>
      </c>
      <c r="L64" s="16"/>
      <c r="M64" s="16"/>
      <c r="N64" s="16">
        <v>3</v>
      </c>
      <c r="O64" s="16">
        <v>3</v>
      </c>
      <c r="P64" s="16">
        <v>2</v>
      </c>
      <c r="Q64" s="16">
        <v>2</v>
      </c>
      <c r="R64" s="16">
        <v>3</v>
      </c>
      <c r="S64" s="16">
        <v>1</v>
      </c>
    </row>
    <row r="65" spans="1:19" ht="16.5" customHeight="1" x14ac:dyDescent="0.2">
      <c r="A65" s="77"/>
      <c r="B65" s="91"/>
      <c r="C65" s="67"/>
      <c r="D65" s="116"/>
      <c r="E65" s="25">
        <f>E64*$D$64</f>
        <v>10</v>
      </c>
      <c r="F65" s="25">
        <f t="shared" ref="F65:S65" si="28">F64*$D$64</f>
        <v>0</v>
      </c>
      <c r="G65" s="25">
        <f t="shared" si="28"/>
        <v>0</v>
      </c>
      <c r="H65" s="25">
        <f t="shared" si="28"/>
        <v>20</v>
      </c>
      <c r="I65" s="25">
        <f t="shared" si="28"/>
        <v>0</v>
      </c>
      <c r="J65" s="25">
        <f t="shared" si="28"/>
        <v>0</v>
      </c>
      <c r="K65" s="25">
        <f t="shared" si="28"/>
        <v>10</v>
      </c>
      <c r="L65" s="25">
        <f t="shared" si="28"/>
        <v>0</v>
      </c>
      <c r="M65" s="25">
        <f t="shared" si="28"/>
        <v>0</v>
      </c>
      <c r="N65" s="25">
        <f t="shared" si="28"/>
        <v>30</v>
      </c>
      <c r="O65" s="25">
        <f t="shared" si="28"/>
        <v>30</v>
      </c>
      <c r="P65" s="25">
        <f t="shared" si="28"/>
        <v>20</v>
      </c>
      <c r="Q65" s="25">
        <f t="shared" si="28"/>
        <v>20</v>
      </c>
      <c r="R65" s="25">
        <f t="shared" si="28"/>
        <v>30</v>
      </c>
      <c r="S65" s="25">
        <f t="shared" si="28"/>
        <v>10</v>
      </c>
    </row>
    <row r="66" spans="1:19" ht="16.5" customHeight="1" x14ac:dyDescent="0.2">
      <c r="A66" s="77"/>
      <c r="B66" s="91"/>
      <c r="C66" s="68" t="s">
        <v>38</v>
      </c>
      <c r="D66" s="117">
        <v>10</v>
      </c>
      <c r="E66" s="16"/>
      <c r="F66" s="16">
        <v>1</v>
      </c>
      <c r="G66" s="16"/>
      <c r="H66" s="16">
        <v>1</v>
      </c>
      <c r="I66" s="16"/>
      <c r="J66" s="16"/>
      <c r="K66" s="16">
        <v>1</v>
      </c>
      <c r="L66" s="16"/>
      <c r="M66" s="16"/>
      <c r="N66" s="16"/>
      <c r="O66" s="16"/>
      <c r="P66" s="16"/>
      <c r="Q66" s="16"/>
      <c r="R66" s="16">
        <v>2</v>
      </c>
      <c r="S66" s="16">
        <v>4</v>
      </c>
    </row>
    <row r="67" spans="1:19" ht="16.5" customHeight="1" x14ac:dyDescent="0.2">
      <c r="A67" s="77"/>
      <c r="B67" s="91"/>
      <c r="C67" s="69"/>
      <c r="D67" s="118"/>
      <c r="E67" s="26">
        <f>E66*$D$66</f>
        <v>0</v>
      </c>
      <c r="F67" s="26">
        <f t="shared" ref="F67:S67" si="29">F66*$D$66</f>
        <v>10</v>
      </c>
      <c r="G67" s="26">
        <f t="shared" si="29"/>
        <v>0</v>
      </c>
      <c r="H67" s="26">
        <f t="shared" si="29"/>
        <v>10</v>
      </c>
      <c r="I67" s="26">
        <f t="shared" si="29"/>
        <v>0</v>
      </c>
      <c r="J67" s="26">
        <f t="shared" si="29"/>
        <v>0</v>
      </c>
      <c r="K67" s="26">
        <f t="shared" si="29"/>
        <v>10</v>
      </c>
      <c r="L67" s="26">
        <f t="shared" si="29"/>
        <v>0</v>
      </c>
      <c r="M67" s="26">
        <f t="shared" si="29"/>
        <v>0</v>
      </c>
      <c r="N67" s="26">
        <f t="shared" si="29"/>
        <v>0</v>
      </c>
      <c r="O67" s="26">
        <f t="shared" si="29"/>
        <v>0</v>
      </c>
      <c r="P67" s="26">
        <f t="shared" si="29"/>
        <v>0</v>
      </c>
      <c r="Q67" s="26">
        <f t="shared" si="29"/>
        <v>0</v>
      </c>
      <c r="R67" s="26">
        <f t="shared" si="29"/>
        <v>20</v>
      </c>
      <c r="S67" s="26">
        <f t="shared" si="29"/>
        <v>40</v>
      </c>
    </row>
    <row r="68" spans="1:19" ht="16.5" customHeight="1" x14ac:dyDescent="0.2">
      <c r="A68" s="77"/>
      <c r="B68" s="91"/>
      <c r="C68" s="66" t="s">
        <v>80</v>
      </c>
      <c r="D68" s="115">
        <v>10</v>
      </c>
      <c r="E68" s="16">
        <v>4</v>
      </c>
      <c r="F68" s="16">
        <v>3</v>
      </c>
      <c r="G68" s="16"/>
      <c r="H68" s="16">
        <v>1</v>
      </c>
      <c r="I68" s="16"/>
      <c r="J68" s="16">
        <v>3</v>
      </c>
      <c r="K68" s="16">
        <v>1</v>
      </c>
      <c r="L68" s="16">
        <v>2</v>
      </c>
      <c r="M68" s="16"/>
      <c r="N68" s="16">
        <v>3</v>
      </c>
      <c r="O68" s="16">
        <v>2</v>
      </c>
      <c r="P68" s="16">
        <v>3</v>
      </c>
      <c r="Q68" s="16">
        <v>2</v>
      </c>
      <c r="R68" s="16">
        <v>3</v>
      </c>
      <c r="S68" s="16">
        <v>2</v>
      </c>
    </row>
    <row r="69" spans="1:19" ht="16.5" customHeight="1" x14ac:dyDescent="0.2">
      <c r="A69" s="77"/>
      <c r="B69" s="92"/>
      <c r="C69" s="67"/>
      <c r="D69" s="116"/>
      <c r="E69" s="25">
        <f>E68*$D$68</f>
        <v>40</v>
      </c>
      <c r="F69" s="25">
        <f t="shared" ref="F69:S69" si="30">F68*$D$68</f>
        <v>30</v>
      </c>
      <c r="G69" s="25">
        <f t="shared" si="30"/>
        <v>0</v>
      </c>
      <c r="H69" s="25">
        <f t="shared" si="30"/>
        <v>10</v>
      </c>
      <c r="I69" s="25">
        <f t="shared" si="30"/>
        <v>0</v>
      </c>
      <c r="J69" s="25">
        <f t="shared" si="30"/>
        <v>30</v>
      </c>
      <c r="K69" s="25">
        <f t="shared" si="30"/>
        <v>10</v>
      </c>
      <c r="L69" s="25">
        <f t="shared" si="30"/>
        <v>20</v>
      </c>
      <c r="M69" s="25">
        <f t="shared" si="30"/>
        <v>0</v>
      </c>
      <c r="N69" s="25">
        <f t="shared" si="30"/>
        <v>30</v>
      </c>
      <c r="O69" s="25">
        <f t="shared" si="30"/>
        <v>20</v>
      </c>
      <c r="P69" s="25">
        <f t="shared" si="30"/>
        <v>30</v>
      </c>
      <c r="Q69" s="25">
        <f t="shared" si="30"/>
        <v>20</v>
      </c>
      <c r="R69" s="25">
        <f t="shared" si="30"/>
        <v>30</v>
      </c>
      <c r="S69" s="25">
        <f t="shared" si="30"/>
        <v>20</v>
      </c>
    </row>
    <row r="70" spans="1:19" s="43" customFormat="1" ht="21.75" customHeight="1" x14ac:dyDescent="0.2">
      <c r="A70" s="78"/>
      <c r="B70" s="79" t="s">
        <v>39</v>
      </c>
      <c r="C70" s="80"/>
      <c r="D70" s="81"/>
      <c r="E70" s="42">
        <f>E9+E11+E13+E15+E17+E19+E21+E23+E25+E27+E29+E31+E33+E35+E37+E39+E41+E43+E45+E47+E49+E51+E53+E55+E57+E59+E61+E63+E65+E67+E69</f>
        <v>1757.2</v>
      </c>
      <c r="F70" s="42">
        <f t="shared" ref="F70:S70" si="31">F9+F11+F13+F15+F17+F19+F21+F23+F25+F27+F29+F31+F33+F35+F37+F39+F41+F43+F45+F47+F49+F51+F53+F55+F57+F59+F61+F63+F65+F67+F69</f>
        <v>1835.2</v>
      </c>
      <c r="G70" s="42">
        <f t="shared" si="31"/>
        <v>1200</v>
      </c>
      <c r="H70" s="42">
        <f t="shared" si="31"/>
        <v>1416</v>
      </c>
      <c r="I70" s="42">
        <f t="shared" si="31"/>
        <v>1050</v>
      </c>
      <c r="J70" s="42">
        <f t="shared" si="31"/>
        <v>1155.5999999999999</v>
      </c>
      <c r="K70" s="42">
        <f t="shared" si="31"/>
        <v>1327.2</v>
      </c>
      <c r="L70" s="42">
        <f t="shared" si="31"/>
        <v>1255.5999999999999</v>
      </c>
      <c r="M70" s="42">
        <f t="shared" si="31"/>
        <v>1137.2</v>
      </c>
      <c r="N70" s="42">
        <f t="shared" si="31"/>
        <v>9060</v>
      </c>
      <c r="O70" s="42">
        <f t="shared" si="31"/>
        <v>1107.2</v>
      </c>
      <c r="P70" s="42">
        <f t="shared" si="31"/>
        <v>1458</v>
      </c>
      <c r="Q70" s="42">
        <f t="shared" si="31"/>
        <v>1274</v>
      </c>
      <c r="R70" s="42">
        <f t="shared" si="31"/>
        <v>1426.3999999999999</v>
      </c>
      <c r="S70" s="42">
        <f t="shared" si="31"/>
        <v>3898.4</v>
      </c>
    </row>
  </sheetData>
  <mergeCells count="72">
    <mergeCell ref="D66:D67"/>
    <mergeCell ref="D68:D69"/>
    <mergeCell ref="D58:D59"/>
    <mergeCell ref="D60:D61"/>
    <mergeCell ref="D62:D63"/>
    <mergeCell ref="D64:D65"/>
    <mergeCell ref="D54:D55"/>
    <mergeCell ref="D56:D57"/>
    <mergeCell ref="D40:D41"/>
    <mergeCell ref="D44:D45"/>
    <mergeCell ref="D48:D49"/>
    <mergeCell ref="D8:D9"/>
    <mergeCell ref="D10:D11"/>
    <mergeCell ref="D14:D15"/>
    <mergeCell ref="D12:D13"/>
    <mergeCell ref="D30:D31"/>
    <mergeCell ref="D26:D27"/>
    <mergeCell ref="D28:D29"/>
    <mergeCell ref="B36:B41"/>
    <mergeCell ref="B42:B49"/>
    <mergeCell ref="B50:B55"/>
    <mergeCell ref="D16:D17"/>
    <mergeCell ref="D20:D21"/>
    <mergeCell ref="D24:D25"/>
    <mergeCell ref="D18:D19"/>
    <mergeCell ref="D22:D23"/>
    <mergeCell ref="D34:D35"/>
    <mergeCell ref="D38:D39"/>
    <mergeCell ref="D42:D43"/>
    <mergeCell ref="D46:D47"/>
    <mergeCell ref="D32:D33"/>
    <mergeCell ref="D36:D37"/>
    <mergeCell ref="D50:D51"/>
    <mergeCell ref="D52:D53"/>
    <mergeCell ref="C20:C21"/>
    <mergeCell ref="C22:C23"/>
    <mergeCell ref="C24:C25"/>
    <mergeCell ref="B56:B69"/>
    <mergeCell ref="A1:S2"/>
    <mergeCell ref="C26:C27"/>
    <mergeCell ref="C28:C29"/>
    <mergeCell ref="C30:C31"/>
    <mergeCell ref="C32:C33"/>
    <mergeCell ref="C34:C35"/>
    <mergeCell ref="C36:C37"/>
    <mergeCell ref="C48:C49"/>
    <mergeCell ref="C50:C51"/>
    <mergeCell ref="B8:B15"/>
    <mergeCell ref="B16:B27"/>
    <mergeCell ref="B28:B35"/>
    <mergeCell ref="C38:C39"/>
    <mergeCell ref="C40:C41"/>
    <mergeCell ref="C42:C43"/>
    <mergeCell ref="C44:C45"/>
    <mergeCell ref="A8:A70"/>
    <mergeCell ref="C62:C63"/>
    <mergeCell ref="C64:C65"/>
    <mergeCell ref="C66:C67"/>
    <mergeCell ref="C68:C69"/>
    <mergeCell ref="B70:D70"/>
    <mergeCell ref="C8:C9"/>
    <mergeCell ref="C10:C11"/>
    <mergeCell ref="C12:C13"/>
    <mergeCell ref="C14:C15"/>
    <mergeCell ref="C16:C17"/>
    <mergeCell ref="C18:C19"/>
    <mergeCell ref="C54:C55"/>
    <mergeCell ref="C56:C57"/>
    <mergeCell ref="C58:C59"/>
    <mergeCell ref="C60:C61"/>
    <mergeCell ref="C46:C47"/>
    <mergeCell ref="C52:C53"/>
  </mergeCells>
  <phoneticPr fontId="0" type="noConversion"/>
  <printOptions horizontalCentered="1" verticalCentered="1"/>
  <pageMargins left="0.59055118110236227" right="0.59055118110236227" top="0.59055118110236227" bottom="0.59055118110236227" header="0.51181102362204722" footer="0.19685039370078741"/>
  <pageSetup paperSize="9" scale="43" orientation="landscape" r:id="rId1"/>
  <headerFooter alignWithMargins="0">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T46"/>
  <sheetViews>
    <sheetView showGridLines="0" zoomScale="60" zoomScaleNormal="60" workbookViewId="0">
      <selection activeCell="D40" sqref="D40"/>
    </sheetView>
  </sheetViews>
  <sheetFormatPr baseColWidth="10" defaultRowHeight="16.5" customHeight="1" x14ac:dyDescent="0.2"/>
  <cols>
    <col min="1" max="1" width="6.140625" customWidth="1"/>
    <col min="2" max="2" width="6.7109375" customWidth="1"/>
    <col min="3" max="3" width="35.42578125" customWidth="1"/>
  </cols>
  <sheetData>
    <row r="1" spans="1:20" ht="16.5" customHeight="1" x14ac:dyDescent="0.2">
      <c r="A1" s="93" t="s">
        <v>83</v>
      </c>
      <c r="B1" s="94"/>
      <c r="C1" s="94"/>
      <c r="D1" s="94"/>
      <c r="E1" s="94"/>
      <c r="F1" s="94"/>
      <c r="G1" s="94"/>
      <c r="H1" s="94"/>
      <c r="I1" s="94"/>
      <c r="J1" s="94"/>
      <c r="K1" s="94"/>
      <c r="L1" s="94"/>
      <c r="M1" s="94"/>
      <c r="N1" s="94"/>
      <c r="O1" s="94"/>
      <c r="P1" s="94"/>
      <c r="Q1" s="94"/>
      <c r="R1" s="94"/>
      <c r="S1" s="94"/>
      <c r="T1" s="95"/>
    </row>
    <row r="2" spans="1:20" ht="16.5" customHeight="1" x14ac:dyDescent="0.2">
      <c r="A2" s="96"/>
      <c r="B2" s="97"/>
      <c r="C2" s="97"/>
      <c r="D2" s="97"/>
      <c r="E2" s="97"/>
      <c r="F2" s="97"/>
      <c r="G2" s="97"/>
      <c r="H2" s="97"/>
      <c r="I2" s="97"/>
      <c r="J2" s="97"/>
      <c r="K2" s="97"/>
      <c r="L2" s="97"/>
      <c r="M2" s="97"/>
      <c r="N2" s="97"/>
      <c r="O2" s="97"/>
      <c r="P2" s="97"/>
      <c r="Q2" s="97"/>
      <c r="R2" s="97"/>
      <c r="S2" s="97"/>
      <c r="T2" s="98"/>
    </row>
    <row r="3" spans="1:20" ht="16.5" customHeight="1" x14ac:dyDescent="0.2">
      <c r="A3" s="10"/>
      <c r="B3" s="7"/>
      <c r="C3" s="29"/>
      <c r="D3" s="29"/>
      <c r="E3" s="29"/>
      <c r="F3" s="29"/>
      <c r="G3" s="29"/>
      <c r="H3" s="29"/>
      <c r="I3" s="29"/>
      <c r="J3" s="29"/>
      <c r="K3" s="29"/>
      <c r="L3" s="29"/>
      <c r="M3" s="29"/>
      <c r="N3" s="29"/>
      <c r="O3" s="29"/>
      <c r="P3" s="29"/>
      <c r="Q3" s="29"/>
      <c r="R3" s="29"/>
      <c r="S3" s="30"/>
      <c r="T3" s="31"/>
    </row>
    <row r="4" spans="1:20" ht="16.5" customHeight="1" x14ac:dyDescent="0.2">
      <c r="A4" s="10"/>
      <c r="B4" s="4"/>
      <c r="C4" s="5"/>
      <c r="D4" s="5"/>
      <c r="E4" s="5"/>
      <c r="F4" s="5"/>
      <c r="G4" s="5"/>
      <c r="H4" s="5"/>
      <c r="I4" s="5"/>
      <c r="J4" s="5"/>
      <c r="K4" s="5"/>
      <c r="L4" s="5"/>
      <c r="M4" s="5"/>
      <c r="N4" s="5"/>
      <c r="O4" s="5"/>
      <c r="P4" s="5"/>
      <c r="Q4" s="5"/>
      <c r="R4" s="5"/>
      <c r="S4" s="6"/>
      <c r="T4" s="32"/>
    </row>
    <row r="5" spans="1:20" ht="16.5" customHeight="1" x14ac:dyDescent="0.2">
      <c r="A5" s="10"/>
      <c r="B5" s="1"/>
      <c r="C5" s="12" t="s">
        <v>0</v>
      </c>
      <c r="D5" s="13" t="s">
        <v>1</v>
      </c>
      <c r="E5" s="14" t="s">
        <v>2</v>
      </c>
      <c r="F5" s="14" t="s">
        <v>3</v>
      </c>
      <c r="G5" s="14" t="s">
        <v>4</v>
      </c>
      <c r="H5" s="14" t="s">
        <v>5</v>
      </c>
      <c r="I5" s="14" t="s">
        <v>6</v>
      </c>
      <c r="J5" s="14" t="s">
        <v>7</v>
      </c>
      <c r="K5" s="14" t="s">
        <v>8</v>
      </c>
      <c r="L5" s="14" t="s">
        <v>9</v>
      </c>
      <c r="M5" s="14" t="s">
        <v>10</v>
      </c>
      <c r="N5" s="14" t="s">
        <v>11</v>
      </c>
      <c r="O5" s="14" t="s">
        <v>12</v>
      </c>
      <c r="P5" s="14" t="s">
        <v>13</v>
      </c>
      <c r="Q5" s="14" t="s">
        <v>14</v>
      </c>
      <c r="R5" s="14" t="s">
        <v>15</v>
      </c>
      <c r="S5" s="14" t="s">
        <v>16</v>
      </c>
      <c r="T5" s="32"/>
    </row>
    <row r="6" spans="1:20" ht="16.5" customHeight="1" x14ac:dyDescent="0.2">
      <c r="A6" s="10"/>
      <c r="B6" s="7"/>
      <c r="C6" s="12" t="s">
        <v>17</v>
      </c>
      <c r="D6" s="12"/>
      <c r="E6" s="15">
        <v>35096</v>
      </c>
      <c r="F6" s="15">
        <v>36861</v>
      </c>
      <c r="G6" s="15">
        <v>36586</v>
      </c>
      <c r="H6" s="15">
        <v>37226</v>
      </c>
      <c r="I6" s="15">
        <v>34722</v>
      </c>
      <c r="J6" s="15">
        <v>36678</v>
      </c>
      <c r="K6" s="15">
        <v>36192</v>
      </c>
      <c r="L6" s="15">
        <v>35079</v>
      </c>
      <c r="M6" s="15">
        <v>36234</v>
      </c>
      <c r="N6" s="15">
        <v>36342</v>
      </c>
      <c r="O6" s="15">
        <v>35947</v>
      </c>
      <c r="P6" s="15">
        <v>36892</v>
      </c>
      <c r="Q6" s="15">
        <v>37316</v>
      </c>
      <c r="R6" s="15">
        <v>32509</v>
      </c>
      <c r="S6" s="15">
        <v>37043</v>
      </c>
      <c r="T6" s="32"/>
    </row>
    <row r="7" spans="1:20" ht="16.5" customHeight="1" x14ac:dyDescent="0.2">
      <c r="A7" s="11"/>
      <c r="B7" s="7"/>
      <c r="C7" s="8"/>
      <c r="D7" s="8"/>
      <c r="E7" s="8"/>
      <c r="F7" s="8"/>
      <c r="G7" s="8"/>
      <c r="H7" s="8"/>
      <c r="I7" s="8"/>
      <c r="J7" s="8"/>
      <c r="K7" s="8"/>
      <c r="L7" s="8"/>
      <c r="M7" s="8"/>
      <c r="N7" s="8"/>
      <c r="O7" s="8"/>
      <c r="P7" s="8"/>
      <c r="Q7" s="8"/>
      <c r="R7" s="8"/>
      <c r="S7" s="8"/>
      <c r="T7" s="33"/>
    </row>
    <row r="8" spans="1:20" ht="16.5" customHeight="1" x14ac:dyDescent="0.2">
      <c r="A8" s="76" t="s">
        <v>55</v>
      </c>
      <c r="B8" s="90" t="s">
        <v>77</v>
      </c>
      <c r="C8" s="66" t="s">
        <v>56</v>
      </c>
      <c r="D8" s="34" t="s">
        <v>74</v>
      </c>
      <c r="E8" s="16"/>
      <c r="F8" s="16">
        <v>5</v>
      </c>
      <c r="G8" s="16">
        <v>5</v>
      </c>
      <c r="H8" s="16">
        <v>40</v>
      </c>
      <c r="I8" s="16">
        <v>80</v>
      </c>
      <c r="J8" s="16">
        <v>80</v>
      </c>
      <c r="K8" s="16">
        <v>5</v>
      </c>
      <c r="L8" s="16">
        <v>20</v>
      </c>
      <c r="M8" s="16">
        <v>25</v>
      </c>
      <c r="N8" s="16"/>
      <c r="O8" s="16">
        <v>5</v>
      </c>
      <c r="P8" s="16"/>
      <c r="Q8" s="16">
        <v>35</v>
      </c>
      <c r="R8" s="16">
        <v>5</v>
      </c>
      <c r="S8" s="16"/>
      <c r="T8" s="39"/>
    </row>
    <row r="9" spans="1:20" ht="16.5" customHeight="1" x14ac:dyDescent="0.2">
      <c r="A9" s="77"/>
      <c r="B9" s="91"/>
      <c r="C9" s="67"/>
      <c r="D9" s="34"/>
      <c r="E9" s="25">
        <f>E$43/100*E8</f>
        <v>0</v>
      </c>
      <c r="F9" s="25">
        <f t="shared" ref="F9:S9" si="0">F$43/100*F8</f>
        <v>204.8</v>
      </c>
      <c r="G9" s="25">
        <f t="shared" si="0"/>
        <v>133.6</v>
      </c>
      <c r="H9" s="25">
        <f t="shared" si="0"/>
        <v>883.19999999999993</v>
      </c>
      <c r="I9" s="25">
        <f t="shared" si="0"/>
        <v>6028.8</v>
      </c>
      <c r="J9" s="25">
        <f t="shared" si="0"/>
        <v>2470.4</v>
      </c>
      <c r="K9" s="25">
        <f t="shared" si="0"/>
        <v>122.4</v>
      </c>
      <c r="L9" s="25">
        <f t="shared" si="0"/>
        <v>1756.8000000000002</v>
      </c>
      <c r="M9" s="25">
        <f t="shared" si="0"/>
        <v>664</v>
      </c>
      <c r="N9" s="25">
        <f t="shared" si="0"/>
        <v>0</v>
      </c>
      <c r="O9" s="25">
        <f t="shared" si="0"/>
        <v>110.39999999999999</v>
      </c>
      <c r="P9" s="25">
        <f t="shared" si="0"/>
        <v>0</v>
      </c>
      <c r="Q9" s="25">
        <f t="shared" si="0"/>
        <v>1411.2</v>
      </c>
      <c r="R9" s="25">
        <f t="shared" si="0"/>
        <v>457.2</v>
      </c>
      <c r="S9" s="25">
        <f t="shared" si="0"/>
        <v>0</v>
      </c>
      <c r="T9" s="40">
        <f>SUM(E9:S9)</f>
        <v>14242.800000000001</v>
      </c>
    </row>
    <row r="10" spans="1:20" ht="16.5" customHeight="1" x14ac:dyDescent="0.2">
      <c r="A10" s="77"/>
      <c r="B10" s="91"/>
      <c r="C10" s="68" t="s">
        <v>57</v>
      </c>
      <c r="D10" s="35" t="s">
        <v>74</v>
      </c>
      <c r="E10" s="16"/>
      <c r="F10" s="16"/>
      <c r="G10" s="16"/>
      <c r="H10" s="16"/>
      <c r="I10" s="16">
        <v>5</v>
      </c>
      <c r="J10" s="16">
        <v>5</v>
      </c>
      <c r="K10" s="16"/>
      <c r="L10" s="16">
        <v>10</v>
      </c>
      <c r="M10" s="16">
        <v>10</v>
      </c>
      <c r="N10" s="16"/>
      <c r="O10" s="16"/>
      <c r="P10" s="16"/>
      <c r="Q10" s="16">
        <v>20</v>
      </c>
      <c r="R10" s="16">
        <v>5</v>
      </c>
      <c r="S10" s="16"/>
      <c r="T10" s="39"/>
    </row>
    <row r="11" spans="1:20" ht="16.5" customHeight="1" x14ac:dyDescent="0.2">
      <c r="A11" s="77"/>
      <c r="B11" s="91"/>
      <c r="C11" s="69"/>
      <c r="D11" s="28"/>
      <c r="E11" s="26">
        <f>E$43/100*E10</f>
        <v>0</v>
      </c>
      <c r="F11" s="26">
        <f t="shared" ref="F11:S11" si="1">F$43/100*F10</f>
        <v>0</v>
      </c>
      <c r="G11" s="26">
        <f t="shared" si="1"/>
        <v>0</v>
      </c>
      <c r="H11" s="26">
        <f t="shared" si="1"/>
        <v>0</v>
      </c>
      <c r="I11" s="26">
        <f t="shared" si="1"/>
        <v>376.8</v>
      </c>
      <c r="J11" s="26">
        <f t="shared" si="1"/>
        <v>154.4</v>
      </c>
      <c r="K11" s="26">
        <f t="shared" si="1"/>
        <v>0</v>
      </c>
      <c r="L11" s="26">
        <f t="shared" si="1"/>
        <v>878.40000000000009</v>
      </c>
      <c r="M11" s="26">
        <f t="shared" si="1"/>
        <v>265.59999999999997</v>
      </c>
      <c r="N11" s="26">
        <f t="shared" si="1"/>
        <v>0</v>
      </c>
      <c r="O11" s="26">
        <f t="shared" si="1"/>
        <v>0</v>
      </c>
      <c r="P11" s="26">
        <f t="shared" si="1"/>
        <v>0</v>
      </c>
      <c r="Q11" s="26">
        <f t="shared" si="1"/>
        <v>806.4</v>
      </c>
      <c r="R11" s="26">
        <f t="shared" si="1"/>
        <v>457.2</v>
      </c>
      <c r="S11" s="26">
        <f t="shared" si="1"/>
        <v>0</v>
      </c>
      <c r="T11" s="41">
        <f>SUM(E11:S11)</f>
        <v>2938.7999999999997</v>
      </c>
    </row>
    <row r="12" spans="1:20" ht="16.5" customHeight="1" x14ac:dyDescent="0.2">
      <c r="A12" s="77"/>
      <c r="B12" s="91"/>
      <c r="C12" s="66" t="s">
        <v>58</v>
      </c>
      <c r="D12" s="34" t="s">
        <v>74</v>
      </c>
      <c r="E12" s="16"/>
      <c r="F12" s="16">
        <v>5</v>
      </c>
      <c r="G12" s="16">
        <v>5</v>
      </c>
      <c r="H12" s="16"/>
      <c r="I12" s="16"/>
      <c r="J12" s="16"/>
      <c r="K12" s="16"/>
      <c r="L12" s="16"/>
      <c r="M12" s="16"/>
      <c r="N12" s="16"/>
      <c r="O12" s="16"/>
      <c r="P12" s="16"/>
      <c r="Q12" s="16"/>
      <c r="R12" s="16">
        <v>5</v>
      </c>
      <c r="S12" s="16"/>
      <c r="T12" s="39"/>
    </row>
    <row r="13" spans="1:20" ht="16.5" customHeight="1" x14ac:dyDescent="0.2">
      <c r="A13" s="77"/>
      <c r="B13" s="91"/>
      <c r="C13" s="67"/>
      <c r="D13" s="34"/>
      <c r="E13" s="25">
        <f>E$43/100*E12</f>
        <v>0</v>
      </c>
      <c r="F13" s="25">
        <f t="shared" ref="F13:S13" si="2">F$43/100*F12</f>
        <v>204.8</v>
      </c>
      <c r="G13" s="25">
        <f t="shared" si="2"/>
        <v>133.6</v>
      </c>
      <c r="H13" s="25">
        <f t="shared" si="2"/>
        <v>0</v>
      </c>
      <c r="I13" s="25">
        <f t="shared" si="2"/>
        <v>0</v>
      </c>
      <c r="J13" s="25">
        <f t="shared" si="2"/>
        <v>0</v>
      </c>
      <c r="K13" s="25">
        <f t="shared" si="2"/>
        <v>0</v>
      </c>
      <c r="L13" s="25">
        <f t="shared" si="2"/>
        <v>0</v>
      </c>
      <c r="M13" s="25">
        <f t="shared" si="2"/>
        <v>0</v>
      </c>
      <c r="N13" s="25">
        <f t="shared" si="2"/>
        <v>0</v>
      </c>
      <c r="O13" s="25">
        <f t="shared" si="2"/>
        <v>0</v>
      </c>
      <c r="P13" s="25">
        <f t="shared" si="2"/>
        <v>0</v>
      </c>
      <c r="Q13" s="25">
        <f t="shared" si="2"/>
        <v>0</v>
      </c>
      <c r="R13" s="25">
        <f t="shared" si="2"/>
        <v>457.2</v>
      </c>
      <c r="S13" s="25">
        <f t="shared" si="2"/>
        <v>0</v>
      </c>
      <c r="T13" s="40">
        <f>SUM(E13:S13)</f>
        <v>795.59999999999991</v>
      </c>
    </row>
    <row r="14" spans="1:20" ht="16.5" customHeight="1" x14ac:dyDescent="0.2">
      <c r="A14" s="77"/>
      <c r="B14" s="91"/>
      <c r="C14" s="68" t="s">
        <v>59</v>
      </c>
      <c r="D14" s="35" t="s">
        <v>74</v>
      </c>
      <c r="E14" s="16"/>
      <c r="F14" s="16"/>
      <c r="G14" s="16"/>
      <c r="H14" s="16"/>
      <c r="I14" s="16"/>
      <c r="J14" s="16"/>
      <c r="K14" s="16"/>
      <c r="L14" s="16"/>
      <c r="M14" s="16"/>
      <c r="N14" s="16"/>
      <c r="O14" s="16"/>
      <c r="P14" s="16"/>
      <c r="Q14" s="16"/>
      <c r="R14" s="16">
        <v>5</v>
      </c>
      <c r="S14" s="16"/>
      <c r="T14" s="39"/>
    </row>
    <row r="15" spans="1:20" ht="16.5" customHeight="1" x14ac:dyDescent="0.2">
      <c r="A15" s="77"/>
      <c r="B15" s="91"/>
      <c r="C15" s="69"/>
      <c r="D15" s="28"/>
      <c r="E15" s="26">
        <f>E$43/100*E14</f>
        <v>0</v>
      </c>
      <c r="F15" s="26">
        <f t="shared" ref="F15:S15" si="3">F$43/100*F14</f>
        <v>0</v>
      </c>
      <c r="G15" s="26">
        <f t="shared" si="3"/>
        <v>0</v>
      </c>
      <c r="H15" s="26">
        <f t="shared" si="3"/>
        <v>0</v>
      </c>
      <c r="I15" s="26">
        <f t="shared" si="3"/>
        <v>0</v>
      </c>
      <c r="J15" s="26">
        <f t="shared" si="3"/>
        <v>0</v>
      </c>
      <c r="K15" s="26">
        <f t="shared" si="3"/>
        <v>0</v>
      </c>
      <c r="L15" s="26">
        <f t="shared" si="3"/>
        <v>0</v>
      </c>
      <c r="M15" s="26">
        <f t="shared" si="3"/>
        <v>0</v>
      </c>
      <c r="N15" s="26">
        <f t="shared" si="3"/>
        <v>0</v>
      </c>
      <c r="O15" s="26">
        <f t="shared" si="3"/>
        <v>0</v>
      </c>
      <c r="P15" s="26">
        <f t="shared" si="3"/>
        <v>0</v>
      </c>
      <c r="Q15" s="26">
        <f t="shared" si="3"/>
        <v>0</v>
      </c>
      <c r="R15" s="26">
        <f t="shared" si="3"/>
        <v>457.2</v>
      </c>
      <c r="S15" s="26">
        <f t="shared" si="3"/>
        <v>0</v>
      </c>
      <c r="T15" s="41">
        <f>SUM(E15:S15)</f>
        <v>457.2</v>
      </c>
    </row>
    <row r="16" spans="1:20" ht="16.5" customHeight="1" x14ac:dyDescent="0.2">
      <c r="A16" s="77"/>
      <c r="B16" s="91"/>
      <c r="C16" s="66" t="s">
        <v>60</v>
      </c>
      <c r="D16" s="34" t="s">
        <v>74</v>
      </c>
      <c r="E16" s="16"/>
      <c r="F16" s="16">
        <v>45</v>
      </c>
      <c r="G16" s="16">
        <v>50</v>
      </c>
      <c r="H16" s="16">
        <v>20</v>
      </c>
      <c r="I16" s="16">
        <v>10</v>
      </c>
      <c r="J16" s="16">
        <v>5</v>
      </c>
      <c r="K16" s="16">
        <v>5</v>
      </c>
      <c r="L16" s="16">
        <v>5</v>
      </c>
      <c r="M16" s="16">
        <v>40</v>
      </c>
      <c r="N16" s="16"/>
      <c r="O16" s="16">
        <v>55</v>
      </c>
      <c r="P16" s="16"/>
      <c r="Q16" s="16"/>
      <c r="R16" s="16">
        <v>5</v>
      </c>
      <c r="S16" s="16"/>
      <c r="T16" s="39"/>
    </row>
    <row r="17" spans="1:20" ht="16.5" customHeight="1" x14ac:dyDescent="0.2">
      <c r="A17" s="77"/>
      <c r="B17" s="91"/>
      <c r="C17" s="67"/>
      <c r="D17" s="27"/>
      <c r="E17" s="25">
        <f>E$43/100*E16</f>
        <v>0</v>
      </c>
      <c r="F17" s="25">
        <f t="shared" ref="F17:S17" si="4">F$43/100*F16</f>
        <v>1843.2</v>
      </c>
      <c r="G17" s="25">
        <f t="shared" si="4"/>
        <v>1336</v>
      </c>
      <c r="H17" s="25">
        <f t="shared" si="4"/>
        <v>441.59999999999997</v>
      </c>
      <c r="I17" s="25">
        <f t="shared" si="4"/>
        <v>753.6</v>
      </c>
      <c r="J17" s="25">
        <f t="shared" si="4"/>
        <v>154.4</v>
      </c>
      <c r="K17" s="25">
        <f t="shared" si="4"/>
        <v>122.4</v>
      </c>
      <c r="L17" s="25">
        <f t="shared" si="4"/>
        <v>439.20000000000005</v>
      </c>
      <c r="M17" s="25">
        <f t="shared" si="4"/>
        <v>1062.3999999999999</v>
      </c>
      <c r="N17" s="25">
        <f t="shared" si="4"/>
        <v>0</v>
      </c>
      <c r="O17" s="25">
        <f t="shared" si="4"/>
        <v>1214.3999999999999</v>
      </c>
      <c r="P17" s="25">
        <f t="shared" si="4"/>
        <v>0</v>
      </c>
      <c r="Q17" s="25">
        <f t="shared" si="4"/>
        <v>0</v>
      </c>
      <c r="R17" s="25">
        <f t="shared" si="4"/>
        <v>457.2</v>
      </c>
      <c r="S17" s="25">
        <f t="shared" si="4"/>
        <v>0</v>
      </c>
      <c r="T17" s="40">
        <f>SUM(E17:S17)</f>
        <v>7824.3999999999978</v>
      </c>
    </row>
    <row r="18" spans="1:20" ht="16.5" customHeight="1" x14ac:dyDescent="0.2">
      <c r="A18" s="77"/>
      <c r="B18" s="91"/>
      <c r="C18" s="68" t="s">
        <v>61</v>
      </c>
      <c r="D18" s="35" t="s">
        <v>74</v>
      </c>
      <c r="E18" s="16">
        <v>5</v>
      </c>
      <c r="F18" s="16">
        <v>5</v>
      </c>
      <c r="G18" s="16"/>
      <c r="H18" s="16">
        <v>5</v>
      </c>
      <c r="I18" s="16"/>
      <c r="J18" s="16"/>
      <c r="K18" s="16"/>
      <c r="L18" s="16">
        <v>5</v>
      </c>
      <c r="M18" s="16">
        <v>10</v>
      </c>
      <c r="N18" s="16"/>
      <c r="O18" s="16">
        <v>10</v>
      </c>
      <c r="P18" s="16">
        <v>5</v>
      </c>
      <c r="Q18" s="16">
        <v>10</v>
      </c>
      <c r="R18" s="16">
        <v>5</v>
      </c>
      <c r="S18" s="16"/>
      <c r="T18" s="39"/>
    </row>
    <row r="19" spans="1:20" ht="16.5" customHeight="1" x14ac:dyDescent="0.2">
      <c r="A19" s="77"/>
      <c r="B19" s="91"/>
      <c r="C19" s="69"/>
      <c r="D19" s="28"/>
      <c r="E19" s="26">
        <f>E$43/100*E18</f>
        <v>212.8</v>
      </c>
      <c r="F19" s="26">
        <f t="shared" ref="F19:S19" si="5">F$43/100*F18</f>
        <v>204.8</v>
      </c>
      <c r="G19" s="26">
        <f t="shared" si="5"/>
        <v>0</v>
      </c>
      <c r="H19" s="26">
        <f t="shared" si="5"/>
        <v>110.39999999999999</v>
      </c>
      <c r="I19" s="26">
        <f t="shared" si="5"/>
        <v>0</v>
      </c>
      <c r="J19" s="26">
        <f t="shared" si="5"/>
        <v>0</v>
      </c>
      <c r="K19" s="26">
        <f t="shared" si="5"/>
        <v>0</v>
      </c>
      <c r="L19" s="26">
        <f t="shared" si="5"/>
        <v>439.20000000000005</v>
      </c>
      <c r="M19" s="26">
        <f t="shared" si="5"/>
        <v>265.59999999999997</v>
      </c>
      <c r="N19" s="26">
        <f t="shared" si="5"/>
        <v>0</v>
      </c>
      <c r="O19" s="26">
        <f t="shared" si="5"/>
        <v>220.79999999999998</v>
      </c>
      <c r="P19" s="26">
        <f t="shared" si="5"/>
        <v>175.2</v>
      </c>
      <c r="Q19" s="26">
        <f t="shared" si="5"/>
        <v>403.2</v>
      </c>
      <c r="R19" s="26">
        <f t="shared" si="5"/>
        <v>457.2</v>
      </c>
      <c r="S19" s="26">
        <f t="shared" si="5"/>
        <v>0</v>
      </c>
      <c r="T19" s="41">
        <f>SUM(E19:S19)</f>
        <v>2489.1999999999998</v>
      </c>
    </row>
    <row r="20" spans="1:20" ht="16.5" customHeight="1" x14ac:dyDescent="0.2">
      <c r="A20" s="77"/>
      <c r="B20" s="91"/>
      <c r="C20" s="66" t="s">
        <v>62</v>
      </c>
      <c r="D20" s="34" t="s">
        <v>74</v>
      </c>
      <c r="E20" s="16"/>
      <c r="F20" s="16">
        <v>10</v>
      </c>
      <c r="G20" s="16">
        <v>10</v>
      </c>
      <c r="H20" s="16">
        <v>5</v>
      </c>
      <c r="I20" s="16">
        <v>5</v>
      </c>
      <c r="J20" s="16">
        <v>5</v>
      </c>
      <c r="K20" s="16"/>
      <c r="L20" s="16">
        <v>5</v>
      </c>
      <c r="M20" s="16">
        <v>10</v>
      </c>
      <c r="N20" s="16"/>
      <c r="O20" s="16">
        <v>20</v>
      </c>
      <c r="P20" s="16">
        <v>5</v>
      </c>
      <c r="Q20" s="16">
        <v>10</v>
      </c>
      <c r="R20" s="16">
        <v>20</v>
      </c>
      <c r="S20" s="16"/>
      <c r="T20" s="39"/>
    </row>
    <row r="21" spans="1:20" ht="16.5" customHeight="1" x14ac:dyDescent="0.2">
      <c r="A21" s="77"/>
      <c r="B21" s="91"/>
      <c r="C21" s="67"/>
      <c r="D21" s="27"/>
      <c r="E21" s="25">
        <f>E$43/100*E20</f>
        <v>0</v>
      </c>
      <c r="F21" s="25">
        <f t="shared" ref="F21:S21" si="6">F$43/100*F20</f>
        <v>409.6</v>
      </c>
      <c r="G21" s="25">
        <f t="shared" si="6"/>
        <v>267.2</v>
      </c>
      <c r="H21" s="25">
        <f t="shared" si="6"/>
        <v>110.39999999999999</v>
      </c>
      <c r="I21" s="25">
        <f t="shared" si="6"/>
        <v>376.8</v>
      </c>
      <c r="J21" s="25">
        <f t="shared" si="6"/>
        <v>154.4</v>
      </c>
      <c r="K21" s="25">
        <f t="shared" si="6"/>
        <v>0</v>
      </c>
      <c r="L21" s="25">
        <f t="shared" si="6"/>
        <v>439.20000000000005</v>
      </c>
      <c r="M21" s="25">
        <f t="shared" si="6"/>
        <v>265.59999999999997</v>
      </c>
      <c r="N21" s="25">
        <f t="shared" si="6"/>
        <v>0</v>
      </c>
      <c r="O21" s="25">
        <f t="shared" si="6"/>
        <v>441.59999999999997</v>
      </c>
      <c r="P21" s="25">
        <f t="shared" si="6"/>
        <v>175.2</v>
      </c>
      <c r="Q21" s="25">
        <f t="shared" si="6"/>
        <v>403.2</v>
      </c>
      <c r="R21" s="25">
        <f t="shared" si="6"/>
        <v>1828.8</v>
      </c>
      <c r="S21" s="25">
        <f t="shared" si="6"/>
        <v>0</v>
      </c>
      <c r="T21" s="40">
        <f>SUM(E21:S21)</f>
        <v>4872</v>
      </c>
    </row>
    <row r="22" spans="1:20" ht="16.5" customHeight="1" x14ac:dyDescent="0.2">
      <c r="A22" s="77"/>
      <c r="B22" s="91"/>
      <c r="C22" s="68" t="s">
        <v>63</v>
      </c>
      <c r="D22" s="35" t="s">
        <v>74</v>
      </c>
      <c r="E22" s="16"/>
      <c r="F22" s="16">
        <v>5</v>
      </c>
      <c r="G22" s="16">
        <v>5</v>
      </c>
      <c r="H22" s="16"/>
      <c r="I22" s="16"/>
      <c r="J22" s="16"/>
      <c r="K22" s="16"/>
      <c r="L22" s="16"/>
      <c r="M22" s="16"/>
      <c r="N22" s="16"/>
      <c r="O22" s="16"/>
      <c r="P22" s="16"/>
      <c r="Q22" s="16"/>
      <c r="R22" s="16">
        <v>20</v>
      </c>
      <c r="S22" s="16">
        <v>60</v>
      </c>
      <c r="T22" s="39"/>
    </row>
    <row r="23" spans="1:20" ht="16.5" customHeight="1" x14ac:dyDescent="0.2">
      <c r="A23" s="77"/>
      <c r="B23" s="91"/>
      <c r="C23" s="69"/>
      <c r="D23" s="28"/>
      <c r="E23" s="26">
        <f>E$43/100*E22</f>
        <v>0</v>
      </c>
      <c r="F23" s="26">
        <f t="shared" ref="F23:S23" si="7">F$43/100*F22</f>
        <v>204.8</v>
      </c>
      <c r="G23" s="26">
        <f t="shared" si="7"/>
        <v>133.6</v>
      </c>
      <c r="H23" s="26">
        <f t="shared" si="7"/>
        <v>0</v>
      </c>
      <c r="I23" s="26">
        <f t="shared" si="7"/>
        <v>0</v>
      </c>
      <c r="J23" s="26">
        <f t="shared" si="7"/>
        <v>0</v>
      </c>
      <c r="K23" s="26">
        <f t="shared" si="7"/>
        <v>0</v>
      </c>
      <c r="L23" s="26">
        <f t="shared" si="7"/>
        <v>0</v>
      </c>
      <c r="M23" s="26">
        <f t="shared" si="7"/>
        <v>0</v>
      </c>
      <c r="N23" s="26">
        <f t="shared" si="7"/>
        <v>0</v>
      </c>
      <c r="O23" s="26">
        <f t="shared" si="7"/>
        <v>0</v>
      </c>
      <c r="P23" s="26">
        <f t="shared" si="7"/>
        <v>0</v>
      </c>
      <c r="Q23" s="26">
        <f t="shared" si="7"/>
        <v>0</v>
      </c>
      <c r="R23" s="26">
        <f t="shared" si="7"/>
        <v>1828.8</v>
      </c>
      <c r="S23" s="26">
        <f t="shared" si="7"/>
        <v>2745.6</v>
      </c>
      <c r="T23" s="41">
        <f>SUM(E23:S23)</f>
        <v>4912.7999999999993</v>
      </c>
    </row>
    <row r="24" spans="1:20" ht="16.5" customHeight="1" x14ac:dyDescent="0.2">
      <c r="A24" s="77"/>
      <c r="B24" s="91"/>
      <c r="C24" s="66" t="s">
        <v>64</v>
      </c>
      <c r="D24" s="34" t="s">
        <v>74</v>
      </c>
      <c r="E24" s="16"/>
      <c r="F24" s="16"/>
      <c r="G24" s="16"/>
      <c r="H24" s="16"/>
      <c r="I24" s="16"/>
      <c r="J24" s="16"/>
      <c r="K24" s="16">
        <v>40</v>
      </c>
      <c r="L24" s="16"/>
      <c r="M24" s="16"/>
      <c r="N24" s="16"/>
      <c r="O24" s="16"/>
      <c r="P24" s="16"/>
      <c r="Q24" s="16"/>
      <c r="R24" s="16"/>
      <c r="S24" s="16"/>
      <c r="T24" s="39"/>
    </row>
    <row r="25" spans="1:20" ht="16.5" customHeight="1" x14ac:dyDescent="0.2">
      <c r="A25" s="77"/>
      <c r="B25" s="91"/>
      <c r="C25" s="67"/>
      <c r="D25" s="27"/>
      <c r="E25" s="25">
        <f>E$43/100*E24</f>
        <v>0</v>
      </c>
      <c r="F25" s="25">
        <f t="shared" ref="F25:S25" si="8">F$43/100*F24</f>
        <v>0</v>
      </c>
      <c r="G25" s="25">
        <f t="shared" si="8"/>
        <v>0</v>
      </c>
      <c r="H25" s="25">
        <f t="shared" si="8"/>
        <v>0</v>
      </c>
      <c r="I25" s="25">
        <f t="shared" si="8"/>
        <v>0</v>
      </c>
      <c r="J25" s="25">
        <f t="shared" si="8"/>
        <v>0</v>
      </c>
      <c r="K25" s="25">
        <f t="shared" si="8"/>
        <v>979.2</v>
      </c>
      <c r="L25" s="25">
        <f t="shared" si="8"/>
        <v>0</v>
      </c>
      <c r="M25" s="25">
        <f t="shared" si="8"/>
        <v>0</v>
      </c>
      <c r="N25" s="25">
        <f t="shared" si="8"/>
        <v>0</v>
      </c>
      <c r="O25" s="25">
        <f t="shared" si="8"/>
        <v>0</v>
      </c>
      <c r="P25" s="25">
        <f t="shared" si="8"/>
        <v>0</v>
      </c>
      <c r="Q25" s="25">
        <f t="shared" si="8"/>
        <v>0</v>
      </c>
      <c r="R25" s="25">
        <f t="shared" si="8"/>
        <v>0</v>
      </c>
      <c r="S25" s="25">
        <f t="shared" si="8"/>
        <v>0</v>
      </c>
      <c r="T25" s="40">
        <f>SUM(E25:S25)</f>
        <v>979.2</v>
      </c>
    </row>
    <row r="26" spans="1:20" ht="16.5" customHeight="1" x14ac:dyDescent="0.2">
      <c r="A26" s="77"/>
      <c r="B26" s="91"/>
      <c r="C26" s="68" t="s">
        <v>65</v>
      </c>
      <c r="D26" s="35" t="s">
        <v>74</v>
      </c>
      <c r="E26" s="16">
        <v>80</v>
      </c>
      <c r="F26" s="16">
        <v>5</v>
      </c>
      <c r="G26" s="16">
        <v>5</v>
      </c>
      <c r="H26" s="16"/>
      <c r="I26" s="16"/>
      <c r="J26" s="16"/>
      <c r="K26" s="16">
        <v>40</v>
      </c>
      <c r="L26" s="16">
        <v>5</v>
      </c>
      <c r="M26" s="16"/>
      <c r="N26" s="16">
        <v>70</v>
      </c>
      <c r="O26" s="16">
        <v>5</v>
      </c>
      <c r="P26" s="16">
        <v>45</v>
      </c>
      <c r="Q26" s="16">
        <v>5</v>
      </c>
      <c r="R26" s="16">
        <v>5</v>
      </c>
      <c r="S26" s="16">
        <v>20</v>
      </c>
      <c r="T26" s="39"/>
    </row>
    <row r="27" spans="1:20" ht="16.5" customHeight="1" x14ac:dyDescent="0.2">
      <c r="A27" s="77"/>
      <c r="B27" s="91"/>
      <c r="C27" s="69"/>
      <c r="D27" s="28"/>
      <c r="E27" s="26">
        <f>E$43/100*E26</f>
        <v>3404.8</v>
      </c>
      <c r="F27" s="26">
        <f t="shared" ref="F27:S27" si="9">F$43/100*F26</f>
        <v>204.8</v>
      </c>
      <c r="G27" s="26">
        <f t="shared" si="9"/>
        <v>133.6</v>
      </c>
      <c r="H27" s="26">
        <f t="shared" si="9"/>
        <v>0</v>
      </c>
      <c r="I27" s="26">
        <f t="shared" si="9"/>
        <v>0</v>
      </c>
      <c r="J27" s="26">
        <f t="shared" si="9"/>
        <v>0</v>
      </c>
      <c r="K27" s="26">
        <f t="shared" si="9"/>
        <v>979.2</v>
      </c>
      <c r="L27" s="26">
        <f t="shared" si="9"/>
        <v>439.20000000000005</v>
      </c>
      <c r="M27" s="26">
        <f t="shared" si="9"/>
        <v>0</v>
      </c>
      <c r="N27" s="26">
        <f t="shared" si="9"/>
        <v>2116.7999999999997</v>
      </c>
      <c r="O27" s="26">
        <f t="shared" si="9"/>
        <v>110.39999999999999</v>
      </c>
      <c r="P27" s="26">
        <f t="shared" si="9"/>
        <v>1576.8</v>
      </c>
      <c r="Q27" s="26">
        <f t="shared" si="9"/>
        <v>201.6</v>
      </c>
      <c r="R27" s="26">
        <f t="shared" si="9"/>
        <v>457.2</v>
      </c>
      <c r="S27" s="26">
        <f t="shared" si="9"/>
        <v>915.19999999999993</v>
      </c>
      <c r="T27" s="41">
        <f>SUM(E27:S27)</f>
        <v>10539.6</v>
      </c>
    </row>
    <row r="28" spans="1:20" ht="16.5" customHeight="1" x14ac:dyDescent="0.2">
      <c r="A28" s="77"/>
      <c r="B28" s="91"/>
      <c r="C28" s="66" t="s">
        <v>66</v>
      </c>
      <c r="D28" s="34" t="s">
        <v>74</v>
      </c>
      <c r="E28" s="16"/>
      <c r="F28" s="16"/>
      <c r="G28" s="16">
        <v>5</v>
      </c>
      <c r="H28" s="16"/>
      <c r="I28" s="16"/>
      <c r="J28" s="16"/>
      <c r="K28" s="16"/>
      <c r="L28" s="16"/>
      <c r="M28" s="16"/>
      <c r="N28" s="16">
        <v>5</v>
      </c>
      <c r="O28" s="16"/>
      <c r="P28" s="16">
        <v>5</v>
      </c>
      <c r="Q28" s="16"/>
      <c r="R28" s="16"/>
      <c r="S28" s="16">
        <v>5</v>
      </c>
      <c r="T28" s="39"/>
    </row>
    <row r="29" spans="1:20" ht="16.5" customHeight="1" x14ac:dyDescent="0.2">
      <c r="A29" s="77"/>
      <c r="B29" s="91"/>
      <c r="C29" s="67"/>
      <c r="D29" s="27"/>
      <c r="E29" s="25">
        <f>E$43/100*E28</f>
        <v>0</v>
      </c>
      <c r="F29" s="25">
        <f t="shared" ref="F29:S29" si="10">F$43/100*F28</f>
        <v>0</v>
      </c>
      <c r="G29" s="25">
        <f t="shared" si="10"/>
        <v>133.6</v>
      </c>
      <c r="H29" s="25">
        <f t="shared" si="10"/>
        <v>0</v>
      </c>
      <c r="I29" s="25">
        <f t="shared" si="10"/>
        <v>0</v>
      </c>
      <c r="J29" s="25">
        <f t="shared" si="10"/>
        <v>0</v>
      </c>
      <c r="K29" s="25">
        <f t="shared" si="10"/>
        <v>0</v>
      </c>
      <c r="L29" s="25">
        <f t="shared" si="10"/>
        <v>0</v>
      </c>
      <c r="M29" s="25">
        <f t="shared" si="10"/>
        <v>0</v>
      </c>
      <c r="N29" s="25">
        <f t="shared" si="10"/>
        <v>151.19999999999999</v>
      </c>
      <c r="O29" s="25">
        <f t="shared" si="10"/>
        <v>0</v>
      </c>
      <c r="P29" s="25">
        <f t="shared" si="10"/>
        <v>175.2</v>
      </c>
      <c r="Q29" s="25">
        <f t="shared" si="10"/>
        <v>0</v>
      </c>
      <c r="R29" s="25">
        <f t="shared" si="10"/>
        <v>0</v>
      </c>
      <c r="S29" s="25">
        <f t="shared" si="10"/>
        <v>228.79999999999998</v>
      </c>
      <c r="T29" s="40">
        <f>SUM(E29:S29)</f>
        <v>688.8</v>
      </c>
    </row>
    <row r="30" spans="1:20" ht="16.5" customHeight="1" x14ac:dyDescent="0.2">
      <c r="A30" s="77"/>
      <c r="B30" s="91"/>
      <c r="C30" s="68" t="s">
        <v>67</v>
      </c>
      <c r="D30" s="35" t="s">
        <v>74</v>
      </c>
      <c r="E30" s="16"/>
      <c r="F30" s="16">
        <v>5</v>
      </c>
      <c r="G30" s="16"/>
      <c r="H30" s="16">
        <v>5</v>
      </c>
      <c r="I30" s="16"/>
      <c r="J30" s="16">
        <v>5</v>
      </c>
      <c r="K30" s="16"/>
      <c r="L30" s="16">
        <v>5</v>
      </c>
      <c r="M30" s="16">
        <v>5</v>
      </c>
      <c r="N30" s="16">
        <v>5</v>
      </c>
      <c r="O30" s="16">
        <v>5</v>
      </c>
      <c r="P30" s="16"/>
      <c r="Q30" s="16"/>
      <c r="R30" s="16"/>
      <c r="S30" s="16">
        <v>5</v>
      </c>
      <c r="T30" s="39"/>
    </row>
    <row r="31" spans="1:20" ht="16.5" customHeight="1" x14ac:dyDescent="0.2">
      <c r="A31" s="77"/>
      <c r="B31" s="91"/>
      <c r="C31" s="69"/>
      <c r="D31" s="28"/>
      <c r="E31" s="26">
        <f>E$43/100*E30</f>
        <v>0</v>
      </c>
      <c r="F31" s="26">
        <f t="shared" ref="F31:S31" si="11">F$43/100*F30</f>
        <v>204.8</v>
      </c>
      <c r="G31" s="26">
        <f t="shared" si="11"/>
        <v>0</v>
      </c>
      <c r="H31" s="26">
        <f t="shared" si="11"/>
        <v>110.39999999999999</v>
      </c>
      <c r="I31" s="26">
        <f t="shared" si="11"/>
        <v>0</v>
      </c>
      <c r="J31" s="26">
        <f t="shared" si="11"/>
        <v>154.4</v>
      </c>
      <c r="K31" s="26">
        <f t="shared" si="11"/>
        <v>0</v>
      </c>
      <c r="L31" s="26">
        <f t="shared" si="11"/>
        <v>439.20000000000005</v>
      </c>
      <c r="M31" s="26">
        <f t="shared" si="11"/>
        <v>132.79999999999998</v>
      </c>
      <c r="N31" s="26">
        <f t="shared" si="11"/>
        <v>151.19999999999999</v>
      </c>
      <c r="O31" s="26">
        <f t="shared" si="11"/>
        <v>110.39999999999999</v>
      </c>
      <c r="P31" s="26">
        <f t="shared" si="11"/>
        <v>0</v>
      </c>
      <c r="Q31" s="26">
        <f t="shared" si="11"/>
        <v>0</v>
      </c>
      <c r="R31" s="26">
        <f t="shared" si="11"/>
        <v>0</v>
      </c>
      <c r="S31" s="26">
        <f t="shared" si="11"/>
        <v>228.79999999999998</v>
      </c>
      <c r="T31" s="41">
        <f>SUM(E31:S31)</f>
        <v>1532.0000000000002</v>
      </c>
    </row>
    <row r="32" spans="1:20" ht="16.5" customHeight="1" x14ac:dyDescent="0.2">
      <c r="A32" s="77"/>
      <c r="B32" s="91"/>
      <c r="C32" s="66" t="s">
        <v>68</v>
      </c>
      <c r="D32" s="34" t="s">
        <v>74</v>
      </c>
      <c r="E32" s="16"/>
      <c r="F32" s="16"/>
      <c r="G32" s="16"/>
      <c r="H32" s="16"/>
      <c r="I32" s="16"/>
      <c r="J32" s="16"/>
      <c r="K32" s="16"/>
      <c r="L32" s="16">
        <v>5</v>
      </c>
      <c r="M32" s="16"/>
      <c r="N32" s="16">
        <v>5</v>
      </c>
      <c r="O32" s="16"/>
      <c r="P32" s="16">
        <v>5</v>
      </c>
      <c r="Q32" s="16"/>
      <c r="R32" s="16">
        <v>20</v>
      </c>
      <c r="S32" s="16">
        <v>5</v>
      </c>
      <c r="T32" s="39"/>
    </row>
    <row r="33" spans="1:20" ht="16.5" customHeight="1" x14ac:dyDescent="0.2">
      <c r="A33" s="77"/>
      <c r="B33" s="91"/>
      <c r="C33" s="67"/>
      <c r="D33" s="27"/>
      <c r="E33" s="25">
        <f>E$43/100*E32</f>
        <v>0</v>
      </c>
      <c r="F33" s="25">
        <f t="shared" ref="F33:S33" si="12">F$43/100*F32</f>
        <v>0</v>
      </c>
      <c r="G33" s="25">
        <f t="shared" si="12"/>
        <v>0</v>
      </c>
      <c r="H33" s="25">
        <f t="shared" si="12"/>
        <v>0</v>
      </c>
      <c r="I33" s="25">
        <f t="shared" si="12"/>
        <v>0</v>
      </c>
      <c r="J33" s="25">
        <f t="shared" si="12"/>
        <v>0</v>
      </c>
      <c r="K33" s="25">
        <f t="shared" si="12"/>
        <v>0</v>
      </c>
      <c r="L33" s="25">
        <f t="shared" si="12"/>
        <v>439.20000000000005</v>
      </c>
      <c r="M33" s="25">
        <f t="shared" si="12"/>
        <v>0</v>
      </c>
      <c r="N33" s="25">
        <f t="shared" si="12"/>
        <v>151.19999999999999</v>
      </c>
      <c r="O33" s="25">
        <f t="shared" si="12"/>
        <v>0</v>
      </c>
      <c r="P33" s="25">
        <f t="shared" si="12"/>
        <v>175.2</v>
      </c>
      <c r="Q33" s="25">
        <f t="shared" si="12"/>
        <v>0</v>
      </c>
      <c r="R33" s="25">
        <f t="shared" si="12"/>
        <v>1828.8</v>
      </c>
      <c r="S33" s="25">
        <f t="shared" si="12"/>
        <v>228.79999999999998</v>
      </c>
      <c r="T33" s="40">
        <f>SUM(E33:S33)</f>
        <v>2823.2000000000003</v>
      </c>
    </row>
    <row r="34" spans="1:20" ht="16.5" customHeight="1" x14ac:dyDescent="0.2">
      <c r="A34" s="77"/>
      <c r="B34" s="91"/>
      <c r="C34" s="68" t="s">
        <v>69</v>
      </c>
      <c r="D34" s="35" t="s">
        <v>74</v>
      </c>
      <c r="E34" s="16"/>
      <c r="F34" s="16">
        <v>5</v>
      </c>
      <c r="G34" s="16">
        <v>5</v>
      </c>
      <c r="H34" s="16"/>
      <c r="I34" s="16"/>
      <c r="J34" s="16"/>
      <c r="K34" s="16"/>
      <c r="L34" s="16">
        <v>20</v>
      </c>
      <c r="M34" s="16"/>
      <c r="N34" s="16"/>
      <c r="O34" s="16"/>
      <c r="P34" s="16">
        <v>5</v>
      </c>
      <c r="Q34" s="16"/>
      <c r="R34" s="16"/>
      <c r="S34" s="16"/>
      <c r="T34" s="39"/>
    </row>
    <row r="35" spans="1:20" ht="16.5" customHeight="1" x14ac:dyDescent="0.2">
      <c r="A35" s="77"/>
      <c r="B35" s="91"/>
      <c r="C35" s="69"/>
      <c r="D35" s="28"/>
      <c r="E35" s="26">
        <f>E$43/100*E34</f>
        <v>0</v>
      </c>
      <c r="F35" s="26">
        <f t="shared" ref="F35:S35" si="13">F$43/100*F34</f>
        <v>204.8</v>
      </c>
      <c r="G35" s="26">
        <f t="shared" si="13"/>
        <v>133.6</v>
      </c>
      <c r="H35" s="26">
        <f t="shared" si="13"/>
        <v>0</v>
      </c>
      <c r="I35" s="26">
        <f t="shared" si="13"/>
        <v>0</v>
      </c>
      <c r="J35" s="26">
        <f t="shared" si="13"/>
        <v>0</v>
      </c>
      <c r="K35" s="26">
        <f t="shared" si="13"/>
        <v>0</v>
      </c>
      <c r="L35" s="26">
        <f t="shared" si="13"/>
        <v>1756.8000000000002</v>
      </c>
      <c r="M35" s="26">
        <f t="shared" si="13"/>
        <v>0</v>
      </c>
      <c r="N35" s="26">
        <f t="shared" si="13"/>
        <v>0</v>
      </c>
      <c r="O35" s="26">
        <f t="shared" si="13"/>
        <v>0</v>
      </c>
      <c r="P35" s="26">
        <f t="shared" si="13"/>
        <v>175.2</v>
      </c>
      <c r="Q35" s="26">
        <f t="shared" si="13"/>
        <v>0</v>
      </c>
      <c r="R35" s="26">
        <f t="shared" si="13"/>
        <v>0</v>
      </c>
      <c r="S35" s="26">
        <f t="shared" si="13"/>
        <v>0</v>
      </c>
      <c r="T35" s="41">
        <f>SUM(E35:S35)</f>
        <v>2270.4</v>
      </c>
    </row>
    <row r="36" spans="1:20" ht="16.5" customHeight="1" x14ac:dyDescent="0.2">
      <c r="A36" s="77"/>
      <c r="B36" s="91"/>
      <c r="C36" s="66" t="s">
        <v>70</v>
      </c>
      <c r="D36" s="34" t="s">
        <v>74</v>
      </c>
      <c r="E36" s="16">
        <v>5</v>
      </c>
      <c r="F36" s="16">
        <v>5</v>
      </c>
      <c r="G36" s="16">
        <v>5</v>
      </c>
      <c r="H36" s="16"/>
      <c r="I36" s="16"/>
      <c r="J36" s="16"/>
      <c r="K36" s="16"/>
      <c r="L36" s="16">
        <v>5</v>
      </c>
      <c r="M36" s="16"/>
      <c r="N36" s="16">
        <v>10</v>
      </c>
      <c r="O36" s="16"/>
      <c r="P36" s="16">
        <v>10</v>
      </c>
      <c r="Q36" s="16">
        <v>5</v>
      </c>
      <c r="R36" s="16"/>
      <c r="S36" s="16">
        <v>5</v>
      </c>
      <c r="T36" s="39"/>
    </row>
    <row r="37" spans="1:20" ht="16.5" customHeight="1" x14ac:dyDescent="0.2">
      <c r="A37" s="77"/>
      <c r="B37" s="91"/>
      <c r="C37" s="67"/>
      <c r="D37" s="27"/>
      <c r="E37" s="25">
        <f>E$43/100*E36</f>
        <v>212.8</v>
      </c>
      <c r="F37" s="25">
        <f t="shared" ref="F37:S37" si="14">F$43/100*F36</f>
        <v>204.8</v>
      </c>
      <c r="G37" s="25">
        <f t="shared" si="14"/>
        <v>133.6</v>
      </c>
      <c r="H37" s="25">
        <f t="shared" si="14"/>
        <v>0</v>
      </c>
      <c r="I37" s="25">
        <f t="shared" si="14"/>
        <v>0</v>
      </c>
      <c r="J37" s="25">
        <f t="shared" si="14"/>
        <v>0</v>
      </c>
      <c r="K37" s="25">
        <f t="shared" si="14"/>
        <v>0</v>
      </c>
      <c r="L37" s="25">
        <f t="shared" si="14"/>
        <v>439.20000000000005</v>
      </c>
      <c r="M37" s="25">
        <f t="shared" si="14"/>
        <v>0</v>
      </c>
      <c r="N37" s="25">
        <f t="shared" si="14"/>
        <v>302.39999999999998</v>
      </c>
      <c r="O37" s="25">
        <f t="shared" si="14"/>
        <v>0</v>
      </c>
      <c r="P37" s="25">
        <f t="shared" si="14"/>
        <v>350.4</v>
      </c>
      <c r="Q37" s="25">
        <f t="shared" si="14"/>
        <v>201.6</v>
      </c>
      <c r="R37" s="25">
        <f t="shared" si="14"/>
        <v>0</v>
      </c>
      <c r="S37" s="25">
        <f t="shared" si="14"/>
        <v>228.79999999999998</v>
      </c>
      <c r="T37" s="40">
        <f>SUM(E37:S37)</f>
        <v>2073.6000000000004</v>
      </c>
    </row>
    <row r="38" spans="1:20" ht="16.5" customHeight="1" x14ac:dyDescent="0.2">
      <c r="A38" s="77"/>
      <c r="B38" s="91"/>
      <c r="C38" s="68" t="s">
        <v>71</v>
      </c>
      <c r="D38" s="35" t="s">
        <v>74</v>
      </c>
      <c r="E38" s="16"/>
      <c r="F38" s="16">
        <v>5</v>
      </c>
      <c r="G38" s="16">
        <v>5</v>
      </c>
      <c r="H38" s="16"/>
      <c r="I38" s="16"/>
      <c r="J38" s="16"/>
      <c r="K38" s="16"/>
      <c r="L38" s="16">
        <v>15</v>
      </c>
      <c r="M38" s="16"/>
      <c r="N38" s="16">
        <v>5</v>
      </c>
      <c r="O38" s="16"/>
      <c r="P38" s="16"/>
      <c r="Q38" s="16">
        <v>5</v>
      </c>
      <c r="R38" s="16">
        <v>5</v>
      </c>
      <c r="S38" s="16"/>
      <c r="T38" s="39"/>
    </row>
    <row r="39" spans="1:20" ht="16.5" customHeight="1" x14ac:dyDescent="0.2">
      <c r="A39" s="77"/>
      <c r="B39" s="91"/>
      <c r="C39" s="69"/>
      <c r="D39" s="28"/>
      <c r="E39" s="26">
        <f>E$43/100*E38</f>
        <v>0</v>
      </c>
      <c r="F39" s="26">
        <f t="shared" ref="F39:S39" si="15">F$43/100*F38</f>
        <v>204.8</v>
      </c>
      <c r="G39" s="26">
        <f t="shared" si="15"/>
        <v>133.6</v>
      </c>
      <c r="H39" s="26">
        <f t="shared" si="15"/>
        <v>0</v>
      </c>
      <c r="I39" s="26">
        <f t="shared" si="15"/>
        <v>0</v>
      </c>
      <c r="J39" s="26">
        <f t="shared" si="15"/>
        <v>0</v>
      </c>
      <c r="K39" s="26">
        <f t="shared" si="15"/>
        <v>0</v>
      </c>
      <c r="L39" s="26">
        <f t="shared" si="15"/>
        <v>1317.6000000000001</v>
      </c>
      <c r="M39" s="26">
        <f t="shared" si="15"/>
        <v>0</v>
      </c>
      <c r="N39" s="26">
        <f t="shared" si="15"/>
        <v>151.19999999999999</v>
      </c>
      <c r="O39" s="26">
        <f t="shared" si="15"/>
        <v>0</v>
      </c>
      <c r="P39" s="26">
        <f t="shared" si="15"/>
        <v>0</v>
      </c>
      <c r="Q39" s="26">
        <f t="shared" si="15"/>
        <v>201.6</v>
      </c>
      <c r="R39" s="26">
        <f t="shared" si="15"/>
        <v>457.2</v>
      </c>
      <c r="S39" s="26">
        <f t="shared" si="15"/>
        <v>0</v>
      </c>
      <c r="T39" s="41">
        <f>SUM(E39:S39)</f>
        <v>2466</v>
      </c>
    </row>
    <row r="40" spans="1:20" ht="16.5" customHeight="1" x14ac:dyDescent="0.2">
      <c r="A40" s="77"/>
      <c r="B40" s="91"/>
      <c r="C40" s="66" t="s">
        <v>72</v>
      </c>
      <c r="D40" s="34" t="s">
        <v>74</v>
      </c>
      <c r="E40" s="16">
        <v>10</v>
      </c>
      <c r="F40" s="16"/>
      <c r="G40" s="16"/>
      <c r="H40" s="16">
        <v>25</v>
      </c>
      <c r="I40" s="16"/>
      <c r="J40" s="16"/>
      <c r="K40" s="16">
        <v>10</v>
      </c>
      <c r="L40" s="16"/>
      <c r="M40" s="16"/>
      <c r="N40" s="16"/>
      <c r="O40" s="16"/>
      <c r="P40" s="16">
        <v>20</v>
      </c>
      <c r="Q40" s="16">
        <v>10</v>
      </c>
      <c r="R40" s="16"/>
      <c r="S40" s="16"/>
      <c r="T40" s="39"/>
    </row>
    <row r="41" spans="1:20" ht="16.5" customHeight="1" x14ac:dyDescent="0.2">
      <c r="A41" s="78"/>
      <c r="B41" s="92"/>
      <c r="C41" s="67"/>
      <c r="D41" s="27"/>
      <c r="E41" s="25">
        <f>E$43/100*E40</f>
        <v>425.6</v>
      </c>
      <c r="F41" s="25">
        <f t="shared" ref="F41:S41" si="16">F$43/100*F40</f>
        <v>0</v>
      </c>
      <c r="G41" s="25">
        <f t="shared" si="16"/>
        <v>0</v>
      </c>
      <c r="H41" s="25">
        <f t="shared" si="16"/>
        <v>552</v>
      </c>
      <c r="I41" s="25">
        <f t="shared" si="16"/>
        <v>0</v>
      </c>
      <c r="J41" s="25">
        <f t="shared" si="16"/>
        <v>0</v>
      </c>
      <c r="K41" s="25">
        <f t="shared" si="16"/>
        <v>244.8</v>
      </c>
      <c r="L41" s="25">
        <f t="shared" si="16"/>
        <v>0</v>
      </c>
      <c r="M41" s="25">
        <f t="shared" si="16"/>
        <v>0</v>
      </c>
      <c r="N41" s="25">
        <f t="shared" si="16"/>
        <v>0</v>
      </c>
      <c r="O41" s="25">
        <f t="shared" si="16"/>
        <v>0</v>
      </c>
      <c r="P41" s="25">
        <f t="shared" si="16"/>
        <v>700.8</v>
      </c>
      <c r="Q41" s="25">
        <f t="shared" si="16"/>
        <v>403.2</v>
      </c>
      <c r="R41" s="25">
        <f t="shared" si="16"/>
        <v>0</v>
      </c>
      <c r="S41" s="25">
        <f t="shared" si="16"/>
        <v>0</v>
      </c>
      <c r="T41" s="40">
        <f>SUM(E41:S41)</f>
        <v>2326.4</v>
      </c>
    </row>
    <row r="42" spans="1:20" ht="16.5" customHeight="1" x14ac:dyDescent="0.2">
      <c r="A42" s="76"/>
      <c r="B42" s="122" t="s">
        <v>73</v>
      </c>
      <c r="C42" s="123"/>
      <c r="D42" s="36" t="s">
        <v>74</v>
      </c>
      <c r="E42" s="37">
        <f>E8+E10+E12+E14+E16+E18+E20+E22+E24+E26+E28+E30+E32+E34+E36+E38+E40</f>
        <v>100</v>
      </c>
      <c r="F42" s="37">
        <f t="shared" ref="F42:S42" si="17">F8+F10+F12+F14+F16+F18+F20+F22+F24+F26+F28+F30+F32+F34+F36+F38+F40</f>
        <v>100</v>
      </c>
      <c r="G42" s="37">
        <f t="shared" si="17"/>
        <v>100</v>
      </c>
      <c r="H42" s="37">
        <f t="shared" si="17"/>
        <v>100</v>
      </c>
      <c r="I42" s="37">
        <f t="shared" si="17"/>
        <v>100</v>
      </c>
      <c r="J42" s="37">
        <f t="shared" si="17"/>
        <v>100</v>
      </c>
      <c r="K42" s="37">
        <f t="shared" si="17"/>
        <v>100</v>
      </c>
      <c r="L42" s="37">
        <f t="shared" si="17"/>
        <v>100</v>
      </c>
      <c r="M42" s="37">
        <f t="shared" si="17"/>
        <v>100</v>
      </c>
      <c r="N42" s="37">
        <f t="shared" si="17"/>
        <v>100</v>
      </c>
      <c r="O42" s="37">
        <f t="shared" si="17"/>
        <v>100</v>
      </c>
      <c r="P42" s="37">
        <f t="shared" si="17"/>
        <v>100</v>
      </c>
      <c r="Q42" s="37">
        <f t="shared" si="17"/>
        <v>100</v>
      </c>
      <c r="R42" s="37">
        <f t="shared" si="17"/>
        <v>100</v>
      </c>
      <c r="S42" s="37">
        <f t="shared" si="17"/>
        <v>100</v>
      </c>
      <c r="T42" s="119" t="s">
        <v>79</v>
      </c>
    </row>
    <row r="43" spans="1:20" ht="16.5" customHeight="1" x14ac:dyDescent="0.2">
      <c r="A43" s="77"/>
      <c r="B43" s="124"/>
      <c r="C43" s="125"/>
      <c r="D43" s="38"/>
      <c r="E43" s="37">
        <f>E44+E45</f>
        <v>4256</v>
      </c>
      <c r="F43" s="37">
        <f t="shared" ref="F43:S43" si="18">F44+F45</f>
        <v>4096</v>
      </c>
      <c r="G43" s="37">
        <f t="shared" si="18"/>
        <v>2672</v>
      </c>
      <c r="H43" s="37">
        <f t="shared" si="18"/>
        <v>2208</v>
      </c>
      <c r="I43" s="37">
        <f t="shared" si="18"/>
        <v>7536</v>
      </c>
      <c r="J43" s="37">
        <f t="shared" si="18"/>
        <v>3088</v>
      </c>
      <c r="K43" s="37">
        <f t="shared" si="18"/>
        <v>2448</v>
      </c>
      <c r="L43" s="37">
        <f t="shared" si="18"/>
        <v>8784</v>
      </c>
      <c r="M43" s="37">
        <f t="shared" si="18"/>
        <v>2656</v>
      </c>
      <c r="N43" s="37">
        <f t="shared" si="18"/>
        <v>3024</v>
      </c>
      <c r="O43" s="37">
        <f t="shared" si="18"/>
        <v>2208</v>
      </c>
      <c r="P43" s="37">
        <f t="shared" si="18"/>
        <v>3504</v>
      </c>
      <c r="Q43" s="37">
        <f t="shared" si="18"/>
        <v>4032</v>
      </c>
      <c r="R43" s="37">
        <f t="shared" si="18"/>
        <v>9144</v>
      </c>
      <c r="S43" s="37">
        <f t="shared" si="18"/>
        <v>4576</v>
      </c>
      <c r="T43" s="120"/>
    </row>
    <row r="44" spans="1:20" ht="57.75" customHeight="1" x14ac:dyDescent="0.2">
      <c r="A44" s="77"/>
      <c r="B44" s="126" t="s">
        <v>78</v>
      </c>
      <c r="C44" s="126"/>
      <c r="D44" s="44"/>
      <c r="E44" s="45">
        <f>E45+E46</f>
        <v>3072</v>
      </c>
      <c r="F44" s="45">
        <f t="shared" ref="F44:S44" si="19">F45+F46</f>
        <v>3840</v>
      </c>
      <c r="G44" s="45">
        <f t="shared" si="19"/>
        <v>2272</v>
      </c>
      <c r="H44" s="45">
        <f t="shared" si="19"/>
        <v>2144</v>
      </c>
      <c r="I44" s="45">
        <f t="shared" si="19"/>
        <v>6144</v>
      </c>
      <c r="J44" s="45">
        <f t="shared" si="19"/>
        <v>2736</v>
      </c>
      <c r="K44" s="45">
        <f t="shared" si="19"/>
        <v>1840</v>
      </c>
      <c r="L44" s="45">
        <f t="shared" si="19"/>
        <v>7584</v>
      </c>
      <c r="M44" s="45">
        <f t="shared" si="19"/>
        <v>2080</v>
      </c>
      <c r="N44" s="45">
        <f t="shared" si="19"/>
        <v>2496</v>
      </c>
      <c r="O44" s="45">
        <f t="shared" si="19"/>
        <v>1280</v>
      </c>
      <c r="P44" s="45">
        <f t="shared" si="19"/>
        <v>3264</v>
      </c>
      <c r="Q44" s="45">
        <f t="shared" si="19"/>
        <v>4016</v>
      </c>
      <c r="R44" s="45">
        <f t="shared" si="19"/>
        <v>5964</v>
      </c>
      <c r="S44" s="45">
        <f t="shared" si="19"/>
        <v>4416</v>
      </c>
      <c r="T44" s="120"/>
    </row>
    <row r="45" spans="1:20" ht="57.75" customHeight="1" x14ac:dyDescent="0.2">
      <c r="A45" s="77"/>
      <c r="B45" s="126" t="s">
        <v>75</v>
      </c>
      <c r="C45" s="126"/>
      <c r="D45" s="46">
        <v>2</v>
      </c>
      <c r="E45" s="45">
        <v>1184</v>
      </c>
      <c r="F45" s="45">
        <v>256</v>
      </c>
      <c r="G45" s="45">
        <v>400</v>
      </c>
      <c r="H45" s="45">
        <v>64</v>
      </c>
      <c r="I45" s="45">
        <v>1392</v>
      </c>
      <c r="J45" s="45">
        <v>352</v>
      </c>
      <c r="K45" s="45">
        <v>608</v>
      </c>
      <c r="L45" s="45">
        <v>1200</v>
      </c>
      <c r="M45" s="45">
        <v>576</v>
      </c>
      <c r="N45" s="45">
        <v>528</v>
      </c>
      <c r="O45" s="45">
        <v>928</v>
      </c>
      <c r="P45" s="45">
        <v>240</v>
      </c>
      <c r="Q45" s="45">
        <v>16</v>
      </c>
      <c r="R45" s="45">
        <v>3180</v>
      </c>
      <c r="S45" s="45">
        <v>160</v>
      </c>
      <c r="T45" s="120"/>
    </row>
    <row r="46" spans="1:20" ht="57.75" customHeight="1" x14ac:dyDescent="0.2">
      <c r="A46" s="78"/>
      <c r="B46" s="126" t="s">
        <v>76</v>
      </c>
      <c r="C46" s="126"/>
      <c r="D46" s="46">
        <v>1</v>
      </c>
      <c r="E46" s="45">
        <v>1888</v>
      </c>
      <c r="F46" s="45">
        <v>3584</v>
      </c>
      <c r="G46" s="45">
        <v>1872</v>
      </c>
      <c r="H46" s="45">
        <v>2080</v>
      </c>
      <c r="I46" s="45">
        <v>4752</v>
      </c>
      <c r="J46" s="45">
        <v>2384</v>
      </c>
      <c r="K46" s="45">
        <v>1232</v>
      </c>
      <c r="L46" s="45">
        <v>6384</v>
      </c>
      <c r="M46" s="45">
        <v>1504</v>
      </c>
      <c r="N46" s="45">
        <v>1968</v>
      </c>
      <c r="O46" s="45">
        <v>352</v>
      </c>
      <c r="P46" s="45">
        <v>3024</v>
      </c>
      <c r="Q46" s="45">
        <v>4000</v>
      </c>
      <c r="R46" s="45">
        <v>2784</v>
      </c>
      <c r="S46" s="45">
        <v>4256</v>
      </c>
      <c r="T46" s="121"/>
    </row>
  </sheetData>
  <mergeCells count="26">
    <mergeCell ref="B45:C45"/>
    <mergeCell ref="B46:C46"/>
    <mergeCell ref="B8:B41"/>
    <mergeCell ref="C34:C35"/>
    <mergeCell ref="C36:C37"/>
    <mergeCell ref="C26:C27"/>
    <mergeCell ref="C28:C29"/>
    <mergeCell ref="C30:C31"/>
    <mergeCell ref="C32:C33"/>
    <mergeCell ref="B44:C44"/>
    <mergeCell ref="A1:T2"/>
    <mergeCell ref="T42:T46"/>
    <mergeCell ref="C8:C9"/>
    <mergeCell ref="C10:C11"/>
    <mergeCell ref="C12:C13"/>
    <mergeCell ref="C14:C15"/>
    <mergeCell ref="C16:C17"/>
    <mergeCell ref="C18:C19"/>
    <mergeCell ref="C20:C21"/>
    <mergeCell ref="C22:C23"/>
    <mergeCell ref="A42:A46"/>
    <mergeCell ref="A8:A41"/>
    <mergeCell ref="C38:C39"/>
    <mergeCell ref="C40:C41"/>
    <mergeCell ref="B42:C43"/>
    <mergeCell ref="C24:C25"/>
  </mergeCells>
  <phoneticPr fontId="0" type="noConversion"/>
  <printOptions horizontalCentered="1" verticalCentered="1"/>
  <pageMargins left="0.59055118110236227" right="0.59055118110236227" top="0.59055118110236227" bottom="0.59055118110236227" header="0.51181102362204722" footer="0.19685039370078741"/>
  <pageSetup paperSize="9" scale="54" orientation="landscape" r:id="rId1"/>
  <headerFooter alignWithMargins="0">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F30"/>
  <sheetViews>
    <sheetView showGridLines="0" tabSelected="1" workbookViewId="0">
      <selection sqref="A1:C1"/>
    </sheetView>
  </sheetViews>
  <sheetFormatPr baseColWidth="10" defaultRowHeight="12.75" x14ac:dyDescent="0.2"/>
  <cols>
    <col min="1" max="1" width="8.7109375" customWidth="1"/>
    <col min="2" max="3" width="6.7109375" customWidth="1"/>
    <col min="4" max="5" width="10.7109375" customWidth="1"/>
  </cols>
  <sheetData>
    <row r="1" spans="1:5" ht="25.5" x14ac:dyDescent="0.2">
      <c r="A1" s="127" t="s">
        <v>90</v>
      </c>
      <c r="B1" s="127"/>
      <c r="C1" s="127"/>
      <c r="D1" s="51" t="s">
        <v>89</v>
      </c>
      <c r="E1" s="51" t="s">
        <v>40</v>
      </c>
    </row>
    <row r="2" spans="1:5" x14ac:dyDescent="0.2">
      <c r="A2" s="52"/>
      <c r="B2" s="53" t="s">
        <v>85</v>
      </c>
      <c r="C2" s="53" t="s">
        <v>86</v>
      </c>
      <c r="D2" s="54" t="s">
        <v>87</v>
      </c>
      <c r="E2" s="53" t="s">
        <v>88</v>
      </c>
    </row>
    <row r="3" spans="1:5" x14ac:dyDescent="0.2">
      <c r="A3" s="52" t="s">
        <v>2</v>
      </c>
      <c r="B3" s="52">
        <v>0</v>
      </c>
      <c r="C3" s="52">
        <v>0</v>
      </c>
      <c r="D3" s="55">
        <f>'Praktisches Können'!$E$43</f>
        <v>4256</v>
      </c>
      <c r="E3" s="55">
        <f>'Theoretisches Wissen'!$E$70</f>
        <v>1757.2</v>
      </c>
    </row>
    <row r="4" spans="1:5" x14ac:dyDescent="0.2">
      <c r="A4" s="52" t="s">
        <v>3</v>
      </c>
      <c r="B4" s="52">
        <v>0</v>
      </c>
      <c r="C4" s="52">
        <v>0</v>
      </c>
      <c r="D4" s="55">
        <f>'Praktisches Können'!$F$43</f>
        <v>4096</v>
      </c>
      <c r="E4" s="55">
        <f>'Theoretisches Wissen'!$F$70</f>
        <v>1835.2</v>
      </c>
    </row>
    <row r="5" spans="1:5" x14ac:dyDescent="0.2">
      <c r="A5" s="52" t="s">
        <v>4</v>
      </c>
      <c r="B5" s="52">
        <v>0</v>
      </c>
      <c r="C5" s="52">
        <v>0</v>
      </c>
      <c r="D5" s="55">
        <f>'Praktisches Können'!$G$43</f>
        <v>2672</v>
      </c>
      <c r="E5" s="55">
        <f>'Theoretisches Wissen'!$G$70</f>
        <v>1200</v>
      </c>
    </row>
    <row r="6" spans="1:5" x14ac:dyDescent="0.2">
      <c r="A6" s="52" t="s">
        <v>5</v>
      </c>
      <c r="B6" s="52">
        <v>0</v>
      </c>
      <c r="C6" s="52">
        <v>0</v>
      </c>
      <c r="D6" s="55">
        <f>'Praktisches Können'!$H$43</f>
        <v>2208</v>
      </c>
      <c r="E6" s="55">
        <f>'Theoretisches Wissen'!$H$70</f>
        <v>1416</v>
      </c>
    </row>
    <row r="7" spans="1:5" x14ac:dyDescent="0.2">
      <c r="A7" s="52" t="s">
        <v>6</v>
      </c>
      <c r="B7" s="52">
        <v>0</v>
      </c>
      <c r="C7" s="52">
        <v>0</v>
      </c>
      <c r="D7" s="55">
        <f>'Praktisches Können'!$I$43</f>
        <v>7536</v>
      </c>
      <c r="E7" s="55">
        <f>'Theoretisches Wissen'!$I$70</f>
        <v>1050</v>
      </c>
    </row>
    <row r="8" spans="1:5" x14ac:dyDescent="0.2">
      <c r="A8" s="52" t="s">
        <v>7</v>
      </c>
      <c r="B8" s="52">
        <v>0</v>
      </c>
      <c r="C8" s="52">
        <v>0</v>
      </c>
      <c r="D8" s="55">
        <f>'Praktisches Können'!$J$43</f>
        <v>3088</v>
      </c>
      <c r="E8" s="55">
        <f>'Theoretisches Wissen'!$J$70</f>
        <v>1155.5999999999999</v>
      </c>
    </row>
    <row r="9" spans="1:5" x14ac:dyDescent="0.2">
      <c r="A9" s="52" t="s">
        <v>8</v>
      </c>
      <c r="B9" s="52">
        <v>0</v>
      </c>
      <c r="C9" s="52">
        <v>0</v>
      </c>
      <c r="D9" s="55">
        <f>'Praktisches Können'!$K$43</f>
        <v>2448</v>
      </c>
      <c r="E9" s="55">
        <f>'Theoretisches Wissen'!$K$70</f>
        <v>1327.2</v>
      </c>
    </row>
    <row r="10" spans="1:5" x14ac:dyDescent="0.2">
      <c r="A10" s="52" t="s">
        <v>9</v>
      </c>
      <c r="B10" s="52">
        <v>0</v>
      </c>
      <c r="C10" s="52">
        <v>0</v>
      </c>
      <c r="D10" s="55">
        <f>'Praktisches Können'!$L$43</f>
        <v>8784</v>
      </c>
      <c r="E10" s="55">
        <f>'Theoretisches Wissen'!$L$70</f>
        <v>1255.5999999999999</v>
      </c>
    </row>
    <row r="11" spans="1:5" x14ac:dyDescent="0.2">
      <c r="A11" s="52" t="s">
        <v>10</v>
      </c>
      <c r="B11" s="52">
        <v>0</v>
      </c>
      <c r="C11" s="52">
        <v>0</v>
      </c>
      <c r="D11" s="55">
        <f>'Praktisches Können'!$M$43</f>
        <v>2656</v>
      </c>
      <c r="E11" s="55">
        <f>'Theoretisches Wissen'!$M$70</f>
        <v>1137.2</v>
      </c>
    </row>
    <row r="12" spans="1:5" x14ac:dyDescent="0.2">
      <c r="A12" s="52" t="s">
        <v>11</v>
      </c>
      <c r="B12" s="52">
        <v>0</v>
      </c>
      <c r="C12" s="52">
        <v>0</v>
      </c>
      <c r="D12" s="55">
        <f>'Praktisches Können'!$N$43</f>
        <v>3024</v>
      </c>
      <c r="E12" s="55">
        <f>'Theoretisches Wissen'!$N$70</f>
        <v>9060</v>
      </c>
    </row>
    <row r="13" spans="1:5" x14ac:dyDescent="0.2">
      <c r="A13" s="52" t="s">
        <v>12</v>
      </c>
      <c r="B13" s="52">
        <v>0</v>
      </c>
      <c r="C13" s="52">
        <v>0</v>
      </c>
      <c r="D13" s="55">
        <f>'Praktisches Können'!$O$43</f>
        <v>2208</v>
      </c>
      <c r="E13" s="55">
        <f>'Theoretisches Wissen'!$O$70</f>
        <v>1107.2</v>
      </c>
    </row>
    <row r="14" spans="1:5" x14ac:dyDescent="0.2">
      <c r="A14" s="52" t="s">
        <v>13</v>
      </c>
      <c r="B14" s="52">
        <v>0</v>
      </c>
      <c r="C14" s="52">
        <v>0</v>
      </c>
      <c r="D14" s="55">
        <f>'Praktisches Können'!$P$43</f>
        <v>3504</v>
      </c>
      <c r="E14" s="55">
        <f>'Theoretisches Wissen'!$P$70</f>
        <v>1458</v>
      </c>
    </row>
    <row r="15" spans="1:5" x14ac:dyDescent="0.2">
      <c r="A15" s="52" t="s">
        <v>14</v>
      </c>
      <c r="B15" s="52">
        <v>0</v>
      </c>
      <c r="C15" s="52">
        <v>0</v>
      </c>
      <c r="D15" s="55">
        <f>'Praktisches Können'!$Q$43</f>
        <v>4032</v>
      </c>
      <c r="E15" s="55">
        <f>'Theoretisches Wissen'!$Q$70</f>
        <v>1274</v>
      </c>
    </row>
    <row r="16" spans="1:5" x14ac:dyDescent="0.2">
      <c r="A16" s="52" t="s">
        <v>15</v>
      </c>
      <c r="B16" s="52">
        <v>0</v>
      </c>
      <c r="C16" s="52">
        <v>0</v>
      </c>
      <c r="D16" s="55">
        <f>'Praktisches Können'!$R$43</f>
        <v>9144</v>
      </c>
      <c r="E16" s="55">
        <f>'Theoretisches Wissen'!$R$70</f>
        <v>1426.3999999999999</v>
      </c>
    </row>
    <row r="17" spans="1:6" x14ac:dyDescent="0.2">
      <c r="A17" s="52" t="s">
        <v>16</v>
      </c>
      <c r="B17" s="52">
        <v>0</v>
      </c>
      <c r="C17" s="52">
        <v>0</v>
      </c>
      <c r="D17" s="55">
        <f>'Praktisches Können'!$S$43</f>
        <v>4576</v>
      </c>
      <c r="E17" s="55">
        <f>'Theoretisches Wissen'!$S$70</f>
        <v>3898.4</v>
      </c>
    </row>
    <row r="20" spans="1:6" ht="15" x14ac:dyDescent="0.25">
      <c r="A20" s="56" t="s">
        <v>91</v>
      </c>
      <c r="B20" s="57"/>
      <c r="C20" s="57"/>
      <c r="D20" s="58"/>
      <c r="E20" s="58"/>
      <c r="F20" s="58"/>
    </row>
    <row r="21" spans="1:6" ht="15" x14ac:dyDescent="0.25">
      <c r="B21" s="57"/>
      <c r="C21" s="57"/>
      <c r="D21" s="58"/>
      <c r="E21" s="58"/>
      <c r="F21" s="58"/>
    </row>
    <row r="22" spans="1:6" ht="15" x14ac:dyDescent="0.25">
      <c r="A22" s="59" t="s">
        <v>92</v>
      </c>
      <c r="B22" s="57"/>
      <c r="C22" s="60"/>
      <c r="D22" s="58"/>
      <c r="E22" s="58"/>
      <c r="F22" s="58"/>
    </row>
    <row r="23" spans="1:6" ht="15" x14ac:dyDescent="0.25">
      <c r="A23" s="59" t="s">
        <v>93</v>
      </c>
      <c r="B23" s="57"/>
      <c r="C23" s="60"/>
      <c r="D23" s="58"/>
      <c r="E23" s="58"/>
      <c r="F23" s="58"/>
    </row>
    <row r="24" spans="1:6" ht="15" x14ac:dyDescent="0.25">
      <c r="A24" s="59" t="s">
        <v>94</v>
      </c>
      <c r="B24" s="57"/>
      <c r="C24" s="60"/>
      <c r="D24" s="58"/>
      <c r="E24" s="58"/>
      <c r="F24" s="58"/>
    </row>
    <row r="25" spans="1:6" ht="15" x14ac:dyDescent="0.25">
      <c r="A25" s="57" t="s">
        <v>95</v>
      </c>
      <c r="B25" s="57"/>
      <c r="C25" s="60"/>
      <c r="D25" s="58"/>
      <c r="E25" s="58"/>
      <c r="F25" s="58"/>
    </row>
    <row r="26" spans="1:6" ht="15" x14ac:dyDescent="0.25">
      <c r="A26" s="61" t="s">
        <v>96</v>
      </c>
      <c r="B26" s="57"/>
      <c r="C26" s="60"/>
      <c r="D26" s="58"/>
      <c r="E26" s="58"/>
      <c r="F26" s="58"/>
    </row>
    <row r="27" spans="1:6" ht="15" x14ac:dyDescent="0.25">
      <c r="B27" s="57"/>
      <c r="C27" s="60"/>
      <c r="D27" s="58"/>
      <c r="E27" s="58"/>
      <c r="F27" s="58"/>
    </row>
    <row r="28" spans="1:6" ht="15" x14ac:dyDescent="0.25">
      <c r="A28" t="s">
        <v>97</v>
      </c>
      <c r="B28" s="61" t="s">
        <v>98</v>
      </c>
      <c r="C28" s="62"/>
      <c r="D28" s="58"/>
      <c r="E28" s="58"/>
      <c r="F28" s="58"/>
    </row>
    <row r="29" spans="1:6" ht="15" x14ac:dyDescent="0.25">
      <c r="A29" s="63" t="s">
        <v>100</v>
      </c>
      <c r="B29" s="61" t="s">
        <v>101</v>
      </c>
      <c r="C29" s="60"/>
      <c r="D29" s="58"/>
      <c r="E29" s="58"/>
      <c r="F29" s="58"/>
    </row>
    <row r="30" spans="1:6" x14ac:dyDescent="0.2">
      <c r="B30" s="61" t="s">
        <v>99</v>
      </c>
    </row>
  </sheetData>
  <mergeCells count="1">
    <mergeCell ref="A1:C1"/>
  </mergeCells>
  <hyperlinks>
    <hyperlink ref="B30" r:id="rId1"/>
  </hyperlinks>
  <pageMargins left="0.70866141732283472" right="0.70866141732283472" top="0.78740157480314965" bottom="0.78740157480314965" header="0.31496062992125984" footer="0.31496062992125984"/>
  <pageSetup paperSize="9" scale="72" orientation="landscape" horizontalDpi="0" verticalDpi="0" r:id="rId2"/>
  <headerFooter>
    <oddFooter>&amp;L&amp;F</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Diagramme</vt:lpstr>
      </vt:variant>
      <vt:variant>
        <vt:i4>1</vt:i4>
      </vt:variant>
    </vt:vector>
  </HeadingPairs>
  <TitlesOfParts>
    <vt:vector size="5" baseType="lpstr">
      <vt:lpstr>Titel</vt:lpstr>
      <vt:lpstr>Theoretisches Wissen</vt:lpstr>
      <vt:lpstr>Praktisches Können</vt:lpstr>
      <vt:lpstr>Grafik2</vt:lpstr>
      <vt:lpstr>Grafik1</vt:lpstr>
    </vt:vector>
  </TitlesOfParts>
  <Company>Ingenieurbüro für Wirtschaftsentwicklung</Company>
  <LinksUpToDate>false</LinksUpToDate>
  <SharedDoc>false</SharedDoc>
  <HyperlinkBase>http://www.bengin.com</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Theorie und Praxis Potenziale</dc:title>
  <dc:creator>Peter Bretscher</dc:creator>
  <cp:lastModifiedBy>Peter Bretscher</cp:lastModifiedBy>
  <cp:lastPrinted>2013-02-18T20:16:51Z</cp:lastPrinted>
  <dcterms:created xsi:type="dcterms:W3CDTF">2002-05-15T18:48:54Z</dcterms:created>
  <dcterms:modified xsi:type="dcterms:W3CDTF">2013-02-18T20:17:39Z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arbeiter">
    <vt:lpwstr>pb@bengin.com</vt:lpwstr>
  </property>
</Properties>
</file>