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WEB2014\bengin.net\public_html\dl21\"/>
    </mc:Choice>
  </mc:AlternateContent>
  <xr:revisionPtr revIDLastSave="0" documentId="13_ncr:1_{2E1574D1-289C-4FD5-922B-BB4350639B5C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ESG Investment" sheetId="1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11" l="1"/>
  <c r="V41" i="11"/>
  <c r="V40" i="11"/>
  <c r="U39" i="11"/>
  <c r="U38" i="11"/>
  <c r="U37" i="11"/>
  <c r="T36" i="11"/>
  <c r="T35" i="11"/>
  <c r="T34" i="11"/>
  <c r="Y41" i="11"/>
  <c r="Y38" i="11"/>
  <c r="Y35" i="11"/>
  <c r="AA15" i="11"/>
  <c r="AA14" i="11"/>
  <c r="AA13" i="11"/>
  <c r="V2" i="11"/>
  <c r="U2" i="11"/>
  <c r="T2" i="11"/>
  <c r="AB15" i="11"/>
  <c r="AB14" i="11"/>
  <c r="E17" i="11"/>
  <c r="AB17" i="11" s="1"/>
  <c r="D17" i="11"/>
  <c r="AA17" i="11" s="1"/>
  <c r="AB12" i="11" l="1"/>
  <c r="AA11" i="11"/>
  <c r="AA10" i="11"/>
  <c r="P23" i="11"/>
  <c r="AB5" i="11"/>
  <c r="AB3" i="11"/>
  <c r="AF3" i="11" s="1"/>
  <c r="AE4" i="11" s="1"/>
  <c r="AA3" i="11"/>
  <c r="AD3" i="11" s="1"/>
  <c r="AC4" i="11" s="1"/>
  <c r="Y32" i="11"/>
  <c r="Y29" i="11"/>
  <c r="Y26" i="11"/>
  <c r="Y23" i="11"/>
  <c r="Y20" i="11"/>
  <c r="Y17" i="11"/>
  <c r="Y14" i="11"/>
  <c r="AB13" i="11"/>
  <c r="S32" i="11"/>
  <c r="Y11" i="11"/>
  <c r="R30" i="11"/>
  <c r="AB10" i="11"/>
  <c r="L10" i="11"/>
  <c r="Q26" i="11"/>
  <c r="AA9" i="11"/>
  <c r="Y8" i="11"/>
  <c r="O21" i="11"/>
  <c r="AB7" i="11"/>
  <c r="N17" i="11"/>
  <c r="M14" i="11"/>
  <c r="AA5" i="11"/>
  <c r="Y5" i="11"/>
  <c r="L12" i="11"/>
  <c r="K9" i="11"/>
  <c r="AA4" i="11"/>
  <c r="S2" i="11"/>
  <c r="R2" i="11"/>
  <c r="Q2" i="11"/>
  <c r="P2" i="11"/>
  <c r="O2" i="11"/>
  <c r="N2" i="11"/>
  <c r="M2" i="11"/>
  <c r="L2" i="11"/>
  <c r="K2" i="11"/>
  <c r="J2" i="11"/>
  <c r="J1" i="11"/>
  <c r="H1" i="11"/>
  <c r="AD4" i="11" l="1"/>
  <c r="AC5" i="11" s="1"/>
  <c r="AD5" i="11" s="1"/>
  <c r="AC6" i="11" s="1"/>
  <c r="AB4" i="11"/>
  <c r="AF4" i="11" s="1"/>
  <c r="AE5" i="11" s="1"/>
  <c r="AF5" i="11" s="1"/>
  <c r="AE6" i="11" s="1"/>
  <c r="H6" i="11"/>
  <c r="H9" i="11" s="1"/>
  <c r="H12" i="11" s="1"/>
  <c r="H15" i="11" s="1"/>
  <c r="H18" i="11" s="1"/>
  <c r="H21" i="11" s="1"/>
  <c r="H24" i="11" s="1"/>
  <c r="H27" i="11" s="1"/>
  <c r="H30" i="11" s="1"/>
  <c r="H33" i="11" s="1"/>
  <c r="H36" i="11" s="1"/>
  <c r="K7" i="11"/>
  <c r="AB11" i="11"/>
  <c r="M13" i="11"/>
  <c r="N16" i="11"/>
  <c r="Q25" i="11"/>
  <c r="J6" i="11"/>
  <c r="I9" i="11" s="1"/>
  <c r="I12" i="11" s="1"/>
  <c r="I15" i="11" s="1"/>
  <c r="AA7" i="11"/>
  <c r="AA8" i="11"/>
  <c r="AB9" i="11"/>
  <c r="N18" i="11"/>
  <c r="O20" i="11"/>
  <c r="Q27" i="11"/>
  <c r="R29" i="11"/>
  <c r="J5" i="11"/>
  <c r="I8" i="11" s="1"/>
  <c r="AA6" i="11"/>
  <c r="AD6" i="11" s="1"/>
  <c r="AC7" i="11" s="1"/>
  <c r="AB8" i="11"/>
  <c r="P22" i="11"/>
  <c r="S31" i="11"/>
  <c r="AB6" i="11"/>
  <c r="L11" i="11"/>
  <c r="M15" i="11"/>
  <c r="P24" i="11"/>
  <c r="S33" i="11"/>
  <c r="J4" i="11"/>
  <c r="I7" i="11" s="1"/>
  <c r="AA12" i="11"/>
  <c r="O19" i="11"/>
  <c r="R28" i="11"/>
  <c r="K8" i="11"/>
  <c r="I10" i="11" l="1"/>
  <c r="I13" i="11" s="1"/>
  <c r="I16" i="11" s="1"/>
  <c r="I19" i="11" s="1"/>
  <c r="I22" i="11" s="1"/>
  <c r="I25" i="11" s="1"/>
  <c r="I28" i="11" s="1"/>
  <c r="I31" i="11" s="1"/>
  <c r="I34" i="11" s="1"/>
  <c r="I37" i="11" s="1"/>
  <c r="I40" i="11" s="1"/>
  <c r="H39" i="11"/>
  <c r="I11" i="11"/>
  <c r="I14" i="11" s="1"/>
  <c r="I17" i="11" s="1"/>
  <c r="I20" i="11" s="1"/>
  <c r="I23" i="11" s="1"/>
  <c r="I26" i="11" s="1"/>
  <c r="I29" i="11" s="1"/>
  <c r="I32" i="11" s="1"/>
  <c r="I35" i="11" s="1"/>
  <c r="I38" i="11" s="1"/>
  <c r="I41" i="11" s="1"/>
  <c r="AF6" i="11"/>
  <c r="AE7" i="11" s="1"/>
  <c r="AF7" i="11" s="1"/>
  <c r="AE8" i="11" s="1"/>
  <c r="AF8" i="11" s="1"/>
  <c r="AE9" i="11" s="1"/>
  <c r="AF9" i="11" s="1"/>
  <c r="AE10" i="11" s="1"/>
  <c r="AF10" i="11" s="1"/>
  <c r="AE11" i="11" s="1"/>
  <c r="AF11" i="11" s="1"/>
  <c r="AE12" i="11" s="1"/>
  <c r="AF12" i="11" s="1"/>
  <c r="AE13" i="11" s="1"/>
  <c r="AF13" i="11" s="1"/>
  <c r="AE14" i="11" s="1"/>
  <c r="AF14" i="11" s="1"/>
  <c r="AE15" i="11" s="1"/>
  <c r="AF15" i="11" s="1"/>
  <c r="AE16" i="11" s="1"/>
  <c r="AD7" i="11"/>
  <c r="AC8" i="11" s="1"/>
  <c r="AD8" i="11" s="1"/>
  <c r="AC9" i="11" s="1"/>
  <c r="AD9" i="11" s="1"/>
  <c r="AC10" i="11" s="1"/>
  <c r="AD10" i="11" s="1"/>
  <c r="AC11" i="11" s="1"/>
  <c r="AD11" i="11" s="1"/>
  <c r="AC12" i="11" s="1"/>
  <c r="AD12" i="11" s="1"/>
  <c r="AC13" i="11" s="1"/>
  <c r="AD13" i="11" s="1"/>
  <c r="AC14" i="11" s="1"/>
  <c r="AD14" i="11" s="1"/>
  <c r="AC15" i="11" s="1"/>
  <c r="AD15" i="11" s="1"/>
  <c r="AC16" i="11" s="1"/>
  <c r="H10" i="11"/>
  <c r="H11" i="11" s="1"/>
  <c r="H7" i="11"/>
  <c r="H8" i="11" s="1"/>
  <c r="H5" i="11"/>
  <c r="I18" i="11"/>
  <c r="I21" i="11" s="1"/>
  <c r="I24" i="11" s="1"/>
  <c r="I27" i="11" s="1"/>
  <c r="I30" i="11" s="1"/>
  <c r="I33" i="11" s="1"/>
  <c r="I36" i="11" s="1"/>
  <c r="I39" i="11" s="1"/>
  <c r="I42" i="11" l="1"/>
  <c r="I43" i="11" s="1"/>
  <c r="H42" i="11"/>
  <c r="H13" i="11"/>
  <c r="H14" i="11" s="1"/>
  <c r="H16" i="11" l="1"/>
  <c r="H17" i="11" s="1"/>
  <c r="H19" i="11" l="1"/>
  <c r="H20" i="11" s="1"/>
  <c r="H22" i="11" l="1"/>
  <c r="H25" i="11"/>
  <c r="H23" i="11"/>
  <c r="H26" i="11" l="1"/>
  <c r="H28" i="11"/>
  <c r="H29" i="11" l="1"/>
  <c r="H31" i="11"/>
  <c r="H32" i="11" l="1"/>
  <c r="H34" i="11"/>
  <c r="H37" i="11" l="1"/>
  <c r="H35" i="11"/>
  <c r="H40" i="11" l="1"/>
  <c r="H38" i="11"/>
  <c r="H41" i="11" l="1"/>
  <c r="H43" i="11"/>
</calcChain>
</file>

<file path=xl/sharedStrings.xml><?xml version="1.0" encoding="utf-8"?>
<sst xmlns="http://schemas.openxmlformats.org/spreadsheetml/2006/main" count="41" uniqueCount="41">
  <si>
    <t>Labels</t>
  </si>
  <si>
    <t>Blank</t>
  </si>
  <si>
    <t>Delta-x</t>
  </si>
  <si>
    <t>delta-y</t>
  </si>
  <si>
    <t>x-start</t>
  </si>
  <si>
    <t>x-end</t>
  </si>
  <si>
    <t>y-start</t>
  </si>
  <si>
    <t>y-end</t>
  </si>
  <si>
    <t>peter.bretscher@bengin.com</t>
  </si>
  <si>
    <t>Spezial</t>
  </si>
  <si>
    <t>Summe</t>
  </si>
  <si>
    <t>BlackRock</t>
  </si>
  <si>
    <t>Vanguard</t>
  </si>
  <si>
    <t>UBS</t>
  </si>
  <si>
    <t>Fidelity</t>
  </si>
  <si>
    <t>State Street</t>
  </si>
  <si>
    <t>Allianz</t>
  </si>
  <si>
    <t>Capital Group</t>
  </si>
  <si>
    <t>Bank of New York Mellon</t>
  </si>
  <si>
    <t>PIMCO</t>
  </si>
  <si>
    <t>Amundi</t>
  </si>
  <si>
    <t>Prudential Financial</t>
  </si>
  <si>
    <t>AXA Group</t>
  </si>
  <si>
    <t>Morgan Stanley</t>
  </si>
  <si>
    <t>Assets under Management and ESG Investment</t>
  </si>
  <si>
    <t>AUM ($US Billions)</t>
  </si>
  <si>
    <t>ESG Investment ($US Billion)</t>
  </si>
  <si>
    <t>Data Source: Marco Rodzynek, NOAH</t>
  </si>
  <si>
    <t>https://www.linkedin.com/posts/marcorodzynek_probably-the-most-interesting-chart-around-activity-6753568962031693824-TaEr/</t>
  </si>
  <si>
    <t>Legale base</t>
  </si>
  <si>
    <t>© 2011/2021, Peter Bretscher</t>
  </si>
  <si>
    <t>This work is part of Project NEMO (New/Next Economic Model)</t>
  </si>
  <si>
    <t>- INSEDE (Institute for Sustainable Economic Development)</t>
  </si>
  <si>
    <t>- Business Engineering Systems (tools for MBAs)</t>
  </si>
  <si>
    <t>Registered Copyright TXu 512 154; March 20, 1992</t>
  </si>
  <si>
    <t>You may use it for free for private use.</t>
  </si>
  <si>
    <t>Commercial use needs an appropriate license.</t>
  </si>
  <si>
    <t>Ask for your license code</t>
  </si>
  <si>
    <t>More Exceltemplates:</t>
  </si>
  <si>
    <t>https://bengin.net/bes/vector14_e.html</t>
  </si>
  <si>
    <t>https://bengin.net/bes/basic_master_e.html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</si>
</sst>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Fill="1" applyBorder="1"/>
    <xf numFmtId="3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textRotation="90" wrapText="1"/>
    </xf>
    <xf numFmtId="0" fontId="3" fillId="0" borderId="1" xfId="0" applyFont="1" applyBorder="1"/>
    <xf numFmtId="3" fontId="0" fillId="0" borderId="1" xfId="0" applyNumberFormat="1" applyBorder="1"/>
    <xf numFmtId="2" fontId="0" fillId="0" borderId="1" xfId="0" applyNumberForma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textRotation="90" wrapText="1"/>
    </xf>
    <xf numFmtId="0" fontId="4" fillId="0" borderId="0" xfId="0" applyFont="1" applyFill="1"/>
    <xf numFmtId="3" fontId="4" fillId="0" borderId="0" xfId="0" applyNumberFormat="1" applyFont="1"/>
    <xf numFmtId="49" fontId="4" fillId="0" borderId="0" xfId="0" applyNumberFormat="1" applyFont="1"/>
    <xf numFmtId="0" fontId="2" fillId="0" borderId="0" xfId="1"/>
    <xf numFmtId="0" fontId="6" fillId="0" borderId="0" xfId="0" applyFont="1"/>
    <xf numFmtId="2" fontId="2" fillId="0" borderId="0" xfId="1" applyNumberFormat="1" applyBorder="1"/>
    <xf numFmtId="2" fontId="2" fillId="0" borderId="0" xfId="1" applyNumberFormat="1"/>
    <xf numFmtId="2" fontId="0" fillId="0" borderId="0" xfId="0" applyNumberFormat="1" applyAlignment="1">
      <alignment textRotation="90" wrapText="1"/>
    </xf>
    <xf numFmtId="2" fontId="0" fillId="0" borderId="0" xfId="0" applyNumberFormat="1"/>
    <xf numFmtId="0" fontId="2" fillId="0" borderId="0" xfId="1" quotePrefix="1"/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'ESG Investment'!$C$2</c:f>
          <c:strCache>
            <c:ptCount val="1"/>
            <c:pt idx="0">
              <c:v>Assets under Management and ESG Investment</c:v>
            </c:pt>
          </c:strCache>
        </c:strRef>
      </c:tx>
      <c:layout>
        <c:manualLayout>
          <c:xMode val="edge"/>
          <c:yMode val="edge"/>
          <c:x val="7.5589408859464594E-2"/>
          <c:y val="2.3690729365236668E-2"/>
        </c:manualLayout>
      </c:layout>
      <c:overlay val="0"/>
      <c:txPr>
        <a:bodyPr/>
        <a:lstStyle/>
        <a:p>
          <a:pPr>
            <a:defRPr sz="20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802305432595687"/>
          <c:y val="0.13001105584103037"/>
          <c:w val="0.82620880367122651"/>
          <c:h val="0.69383658655866953"/>
        </c:manualLayout>
      </c:layout>
      <c:areaChart>
        <c:grouping val="stacked"/>
        <c:varyColors val="0"/>
        <c:ser>
          <c:idx val="0"/>
          <c:order val="0"/>
          <c:tx>
            <c:strRef>
              <c:f>'ESG Investment'!$I$2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17.579999999999998</c:v>
                </c:pt>
                <c:pt idx="5">
                  <c:v>17.579999999999998</c:v>
                </c:pt>
                <c:pt idx="6">
                  <c:v>17.579999999999998</c:v>
                </c:pt>
                <c:pt idx="7">
                  <c:v>27.119999999999997</c:v>
                </c:pt>
                <c:pt idx="8">
                  <c:v>27.119999999999997</c:v>
                </c:pt>
                <c:pt idx="9">
                  <c:v>27.119999999999997</c:v>
                </c:pt>
                <c:pt idx="10">
                  <c:v>27.409999999999997</c:v>
                </c:pt>
                <c:pt idx="11">
                  <c:v>27.409999999999997</c:v>
                </c:pt>
                <c:pt idx="12">
                  <c:v>27.409999999999997</c:v>
                </c:pt>
                <c:pt idx="13">
                  <c:v>28.08</c:v>
                </c:pt>
                <c:pt idx="14">
                  <c:v>28.08</c:v>
                </c:pt>
                <c:pt idx="15">
                  <c:v>28.08</c:v>
                </c:pt>
                <c:pt idx="16">
                  <c:v>28.25</c:v>
                </c:pt>
                <c:pt idx="17">
                  <c:v>28.25</c:v>
                </c:pt>
                <c:pt idx="18">
                  <c:v>28.25</c:v>
                </c:pt>
                <c:pt idx="19">
                  <c:v>28.46</c:v>
                </c:pt>
                <c:pt idx="20">
                  <c:v>28.46</c:v>
                </c:pt>
                <c:pt idx="21">
                  <c:v>28.46</c:v>
                </c:pt>
                <c:pt idx="22">
                  <c:v>28.46</c:v>
                </c:pt>
                <c:pt idx="23">
                  <c:v>28.46</c:v>
                </c:pt>
                <c:pt idx="24">
                  <c:v>28.46</c:v>
                </c:pt>
                <c:pt idx="25">
                  <c:v>28.82</c:v>
                </c:pt>
                <c:pt idx="26">
                  <c:v>28.82</c:v>
                </c:pt>
                <c:pt idx="27">
                  <c:v>28.82</c:v>
                </c:pt>
                <c:pt idx="28">
                  <c:v>30.78</c:v>
                </c:pt>
                <c:pt idx="29">
                  <c:v>30.78</c:v>
                </c:pt>
                <c:pt idx="30">
                  <c:v>30.78</c:v>
                </c:pt>
                <c:pt idx="31">
                  <c:v>31.1</c:v>
                </c:pt>
                <c:pt idx="32">
                  <c:v>31.1</c:v>
                </c:pt>
                <c:pt idx="33">
                  <c:v>31.1</c:v>
                </c:pt>
                <c:pt idx="34" formatCode="#,##0">
                  <c:v>31.1</c:v>
                </c:pt>
                <c:pt idx="35" formatCode="#,##0">
                  <c:v>31.1</c:v>
                </c:pt>
                <c:pt idx="36" formatCode="#,##0">
                  <c:v>31.1</c:v>
                </c:pt>
                <c:pt idx="37" formatCode="#,##0">
                  <c:v>31.1</c:v>
                </c:pt>
                <c:pt idx="38" formatCode="#,##0">
                  <c:v>31.1</c:v>
                </c:pt>
                <c:pt idx="39" formatCode="#,##0">
                  <c:v>31.1</c:v>
                </c:pt>
                <c:pt idx="40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7-4528-A90D-8CCCD3BDCB28}"/>
            </c:ext>
          </c:extLst>
        </c:ser>
        <c:ser>
          <c:idx val="1"/>
          <c:order val="1"/>
          <c:tx>
            <c:strRef>
              <c:f>'ESG Investment'!$J$2</c:f>
              <c:strCache>
                <c:ptCount val="1"/>
                <c:pt idx="0">
                  <c:v>BlackRock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Investment'!$J$3:$J$43</c:f>
              <c:numCache>
                <c:formatCode>General</c:formatCode>
                <c:ptCount val="41"/>
                <c:pt idx="0">
                  <c:v>0</c:v>
                </c:pt>
                <c:pt idx="1">
                  <c:v>17.579999999999998</c:v>
                </c:pt>
                <c:pt idx="2">
                  <c:v>17.579999999999998</c:v>
                </c:pt>
                <c:pt idx="3">
                  <c:v>17.579999999999998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7-4528-A90D-8CCCD3BDCB28}"/>
            </c:ext>
          </c:extLst>
        </c:ser>
        <c:ser>
          <c:idx val="2"/>
          <c:order val="2"/>
          <c:tx>
            <c:strRef>
              <c:f>'ESG Investment'!$K$2</c:f>
              <c:strCache>
                <c:ptCount val="1"/>
                <c:pt idx="0">
                  <c:v>Vanguard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Investment'!$K$3:$K$43</c:f>
              <c:numCache>
                <c:formatCode>General</c:formatCode>
                <c:ptCount val="41"/>
                <c:pt idx="3">
                  <c:v>0</c:v>
                </c:pt>
                <c:pt idx="4">
                  <c:v>9.5399999999999991</c:v>
                </c:pt>
                <c:pt idx="5">
                  <c:v>9.5399999999999991</c:v>
                </c:pt>
                <c:pt idx="6">
                  <c:v>9.5399999999999991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7-4528-A90D-8CCCD3BDCB28}"/>
            </c:ext>
          </c:extLst>
        </c:ser>
        <c:ser>
          <c:idx val="3"/>
          <c:order val="3"/>
          <c:tx>
            <c:strRef>
              <c:f>'ESG Investment'!$L$2</c:f>
              <c:strCache>
                <c:ptCount val="1"/>
                <c:pt idx="0">
                  <c:v>UBS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Investment'!$L$3:$L$43</c:f>
              <c:numCache>
                <c:formatCode>General</c:formatCode>
                <c:ptCount val="41"/>
                <c:pt idx="6">
                  <c:v>0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7-4528-A90D-8CCCD3BDCB28}"/>
            </c:ext>
          </c:extLst>
        </c:ser>
        <c:ser>
          <c:idx val="4"/>
          <c:order val="4"/>
          <c:tx>
            <c:strRef>
              <c:f>'ESG Investment'!$M$2</c:f>
              <c:strCache>
                <c:ptCount val="1"/>
                <c:pt idx="0">
                  <c:v>Fidelity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Investment'!$M$3:$M$43</c:f>
              <c:numCache>
                <c:formatCode>General</c:formatCode>
                <c:ptCount val="41"/>
                <c:pt idx="9">
                  <c:v>0</c:v>
                </c:pt>
                <c:pt idx="10">
                  <c:v>0.67</c:v>
                </c:pt>
                <c:pt idx="11">
                  <c:v>0.67</c:v>
                </c:pt>
                <c:pt idx="12">
                  <c:v>0.67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7-4528-A90D-8CCCD3BDCB28}"/>
            </c:ext>
          </c:extLst>
        </c:ser>
        <c:ser>
          <c:idx val="5"/>
          <c:order val="5"/>
          <c:tx>
            <c:strRef>
              <c:f>'ESG Investment'!$N$2</c:f>
              <c:strCache>
                <c:ptCount val="1"/>
                <c:pt idx="0">
                  <c:v>State Street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Investment'!$N$3:$N$43</c:f>
              <c:numCache>
                <c:formatCode>General</c:formatCode>
                <c:ptCount val="41"/>
                <c:pt idx="12">
                  <c:v>0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7-4528-A90D-8CCCD3BDCB28}"/>
            </c:ext>
          </c:extLst>
        </c:ser>
        <c:ser>
          <c:idx val="6"/>
          <c:order val="6"/>
          <c:tx>
            <c:strRef>
              <c:f>'ESG Investment'!$O$2</c:f>
              <c:strCache>
                <c:ptCount val="1"/>
                <c:pt idx="0">
                  <c:v>Allianz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Investment'!$O$3:$O$43</c:f>
              <c:numCache>
                <c:formatCode>General</c:formatCode>
                <c:ptCount val="41"/>
                <c:pt idx="15">
                  <c:v>0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7-4528-A90D-8CCCD3BDCB28}"/>
            </c:ext>
          </c:extLst>
        </c:ser>
        <c:ser>
          <c:idx val="7"/>
          <c:order val="7"/>
          <c:tx>
            <c:strRef>
              <c:f>'ESG Investment'!$P$2</c:f>
              <c:strCache>
                <c:ptCount val="1"/>
                <c:pt idx="0">
                  <c:v>Capital Group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Investment'!$P$3:$P$43</c:f>
              <c:numCache>
                <c:formatCode>General</c:formatCode>
                <c:ptCount val="4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97-4528-A90D-8CCCD3BDCB28}"/>
            </c:ext>
          </c:extLst>
        </c:ser>
        <c:ser>
          <c:idx val="8"/>
          <c:order val="8"/>
          <c:tx>
            <c:strRef>
              <c:f>'ESG Investment'!$Q$2</c:f>
              <c:strCache>
                <c:ptCount val="1"/>
                <c:pt idx="0">
                  <c:v>Bank of New York Mellon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Investment'!$Q$3:$Q$43</c:f>
              <c:numCache>
                <c:formatCode>General</c:formatCode>
                <c:ptCount val="41"/>
                <c:pt idx="21">
                  <c:v>0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97-4528-A90D-8CCCD3BDCB28}"/>
            </c:ext>
          </c:extLst>
        </c:ser>
        <c:ser>
          <c:idx val="9"/>
          <c:order val="9"/>
          <c:tx>
            <c:strRef>
              <c:f>'ESG Investment'!$R$2</c:f>
              <c:strCache>
                <c:ptCount val="1"/>
                <c:pt idx="0">
                  <c:v>PIMCO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Investment'!$R$3:$R$43</c:f>
              <c:numCache>
                <c:formatCode>General</c:formatCode>
                <c:ptCount val="41"/>
                <c:pt idx="24">
                  <c:v>0</c:v>
                </c:pt>
                <c:pt idx="25">
                  <c:v>1.96</c:v>
                </c:pt>
                <c:pt idx="26">
                  <c:v>1.96</c:v>
                </c:pt>
                <c:pt idx="27">
                  <c:v>1.96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97-4528-A90D-8CCCD3BDCB28}"/>
            </c:ext>
          </c:extLst>
        </c:ser>
        <c:ser>
          <c:idx val="12"/>
          <c:order val="10"/>
          <c:tx>
            <c:strRef>
              <c:f>'ESG Investment'!$S$2</c:f>
              <c:strCache>
                <c:ptCount val="1"/>
                <c:pt idx="0">
                  <c:v>Amundi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cat>
            <c:numRef>
              <c:f>'ESG Investment'!$H$3:$H$43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3235</c:v>
                </c:pt>
                <c:pt idx="3">
                  <c:v>6470</c:v>
                </c:pt>
                <c:pt idx="4">
                  <c:v>6470</c:v>
                </c:pt>
                <c:pt idx="5">
                  <c:v>9570</c:v>
                </c:pt>
                <c:pt idx="6">
                  <c:v>12670</c:v>
                </c:pt>
                <c:pt idx="7">
                  <c:v>12670</c:v>
                </c:pt>
                <c:pt idx="8">
                  <c:v>14300</c:v>
                </c:pt>
                <c:pt idx="9">
                  <c:v>15930</c:v>
                </c:pt>
                <c:pt idx="10">
                  <c:v>15930</c:v>
                </c:pt>
                <c:pt idx="11">
                  <c:v>17380</c:v>
                </c:pt>
                <c:pt idx="12">
                  <c:v>18830</c:v>
                </c:pt>
                <c:pt idx="13">
                  <c:v>18830</c:v>
                </c:pt>
                <c:pt idx="14">
                  <c:v>20175</c:v>
                </c:pt>
                <c:pt idx="15">
                  <c:v>21520</c:v>
                </c:pt>
                <c:pt idx="16">
                  <c:v>21520</c:v>
                </c:pt>
                <c:pt idx="17">
                  <c:v>22765</c:v>
                </c:pt>
                <c:pt idx="18">
                  <c:v>24010</c:v>
                </c:pt>
                <c:pt idx="19">
                  <c:v>24010</c:v>
                </c:pt>
                <c:pt idx="20">
                  <c:v>25040</c:v>
                </c:pt>
                <c:pt idx="21">
                  <c:v>26070</c:v>
                </c:pt>
                <c:pt idx="22">
                  <c:v>26070</c:v>
                </c:pt>
                <c:pt idx="23">
                  <c:v>26970</c:v>
                </c:pt>
                <c:pt idx="24">
                  <c:v>27870</c:v>
                </c:pt>
                <c:pt idx="25">
                  <c:v>27870</c:v>
                </c:pt>
                <c:pt idx="26">
                  <c:v>28760</c:v>
                </c:pt>
                <c:pt idx="27">
                  <c:v>29650</c:v>
                </c:pt>
                <c:pt idx="28">
                  <c:v>29650</c:v>
                </c:pt>
                <c:pt idx="29">
                  <c:v>30476.5</c:v>
                </c:pt>
                <c:pt idx="30">
                  <c:v>31303</c:v>
                </c:pt>
                <c:pt idx="31">
                  <c:v>31303</c:v>
                </c:pt>
                <c:pt idx="32">
                  <c:v>32043.5</c:v>
                </c:pt>
                <c:pt idx="33" formatCode="#,##0">
                  <c:v>32784</c:v>
                </c:pt>
                <c:pt idx="34" formatCode="#,##0">
                  <c:v>32784</c:v>
                </c:pt>
                <c:pt idx="35">
                  <c:v>33223.5</c:v>
                </c:pt>
                <c:pt idx="36" formatCode="#,##0">
                  <c:v>33663</c:v>
                </c:pt>
                <c:pt idx="37" formatCode="#,##0">
                  <c:v>33663</c:v>
                </c:pt>
                <c:pt idx="38">
                  <c:v>33939</c:v>
                </c:pt>
                <c:pt idx="39" formatCode="#,##0">
                  <c:v>34215</c:v>
                </c:pt>
                <c:pt idx="40" formatCode="#,##0">
                  <c:v>34215</c:v>
                </c:pt>
              </c:numCache>
            </c:numRef>
          </c:cat>
          <c:val>
            <c:numRef>
              <c:f>'ESG Investment'!$S$3:$S$43</c:f>
              <c:numCache>
                <c:formatCode>General</c:formatCode>
                <c:ptCount val="41"/>
                <c:pt idx="27">
                  <c:v>0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97-4528-A90D-8CCCD3BDCB28}"/>
            </c:ext>
          </c:extLst>
        </c:ser>
        <c:ser>
          <c:idx val="13"/>
          <c:order val="11"/>
          <c:tx>
            <c:strRef>
              <c:f>'ESG Investment'!$T$2</c:f>
              <c:strCache>
                <c:ptCount val="1"/>
                <c:pt idx="0">
                  <c:v>Prudential Financial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val>
            <c:numRef>
              <c:f>'ESG Investment'!$T$3:$T$43</c:f>
              <c:numCache>
                <c:formatCode>General</c:formatCode>
                <c:ptCount val="41"/>
                <c:pt idx="3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97-4528-A90D-8CCCD3BDCB28}"/>
            </c:ext>
          </c:extLst>
        </c:ser>
        <c:ser>
          <c:idx val="14"/>
          <c:order val="12"/>
          <c:tx>
            <c:strRef>
              <c:f>'ESG Investment'!$U$2</c:f>
              <c:strCache>
                <c:ptCount val="1"/>
                <c:pt idx="0">
                  <c:v>AXA Group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'ESG Investment'!$U$3:$U$43</c:f>
              <c:numCache>
                <c:formatCode>General</c:formatCode>
                <c:ptCount val="41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97-4528-A90D-8CCCD3BDCB28}"/>
            </c:ext>
          </c:extLst>
        </c:ser>
        <c:ser>
          <c:idx val="15"/>
          <c:order val="13"/>
          <c:tx>
            <c:strRef>
              <c:f>'ESG Investment'!$V$2</c:f>
              <c:strCache>
                <c:ptCount val="1"/>
                <c:pt idx="0">
                  <c:v>Morgan Stanley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</c:spPr>
          <c:val>
            <c:numRef>
              <c:f>'ESG Investment'!$V$3:$V$43</c:f>
              <c:numCache>
                <c:formatCode>General</c:formatCode>
                <c:ptCount val="41"/>
                <c:pt idx="36">
                  <c:v>0</c:v>
                </c:pt>
                <c:pt idx="37">
                  <c:v>6.72</c:v>
                </c:pt>
                <c:pt idx="38">
                  <c:v>6.72</c:v>
                </c:pt>
                <c:pt idx="39">
                  <c:v>6.72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97-4528-A90D-8CCCD3BD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areaChart>
      <c:scatterChart>
        <c:scatterStyle val="lineMarker"/>
        <c:varyColors val="0"/>
        <c:ser>
          <c:idx val="16"/>
          <c:order val="14"/>
          <c:marker>
            <c:symbol val="none"/>
          </c:marker>
          <c:dPt>
            <c:idx val="1"/>
            <c:bubble3D val="0"/>
            <c:spPr>
              <a:ln>
                <a:solidFill>
                  <a:schemeClr val="tx1"/>
                </a:solidFill>
                <a:tailEnd type="triangle" w="med" len="med"/>
              </a:ln>
            </c:spPr>
            <c:extLst>
              <c:ext xmlns:c16="http://schemas.microsoft.com/office/drawing/2014/chart" uri="{C3380CC4-5D6E-409C-BE32-E72D297353CC}">
                <c16:uniqueId val="{00000014-1997-4528-A90D-8CCCD3BDCB28}"/>
              </c:ext>
            </c:extLst>
          </c:dPt>
          <c:xVal>
            <c:numRef>
              <c:f>'ESG Investment'!$AC$3:$AD$3</c:f>
              <c:numCache>
                <c:formatCode>General</c:formatCode>
                <c:ptCount val="2"/>
                <c:pt idx="0">
                  <c:v>0</c:v>
                </c:pt>
                <c:pt idx="1">
                  <c:v>6470</c:v>
                </c:pt>
              </c:numCache>
            </c:numRef>
          </c:xVal>
          <c:yVal>
            <c:numRef>
              <c:f>('ESG Investment'!$AC$3,'ESG Investment'!$AB$3)</c:f>
              <c:numCache>
                <c:formatCode>General</c:formatCode>
                <c:ptCount val="2"/>
                <c:pt idx="0">
                  <c:v>0</c:v>
                </c:pt>
                <c:pt idx="1">
                  <c:v>17.579999999999998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97-4528-A90D-8CCCD3BDCB28}"/>
            </c:ext>
          </c:extLst>
        </c:ser>
        <c:ser>
          <c:idx val="17"/>
          <c:order val="15"/>
          <c:spPr>
            <a:ln>
              <a:solidFill>
                <a:schemeClr val="tx1"/>
              </a:solidFill>
              <a:tailEnd type="triangle" w="med" len="med"/>
            </a:ln>
          </c:spPr>
          <c:marker>
            <c:symbol val="none"/>
          </c:marker>
          <c:xVal>
            <c:numRef>
              <c:f>'ESG Investment'!$AC$4:$AD$4</c:f>
              <c:numCache>
                <c:formatCode>General</c:formatCode>
                <c:ptCount val="2"/>
                <c:pt idx="0">
                  <c:v>6470</c:v>
                </c:pt>
                <c:pt idx="1">
                  <c:v>12670</c:v>
                </c:pt>
              </c:numCache>
            </c:numRef>
          </c:xVal>
          <c:yVal>
            <c:numRef>
              <c:f>('ESG Investment'!$I$7,'ESG Investment'!$I$10)</c:f>
              <c:numCache>
                <c:formatCode>General</c:formatCode>
                <c:ptCount val="2"/>
                <c:pt idx="0">
                  <c:v>17.579999999999998</c:v>
                </c:pt>
                <c:pt idx="1">
                  <c:v>27.119999999999997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97-4528-A90D-8CCCD3BDCB28}"/>
            </c:ext>
          </c:extLst>
        </c:ser>
        <c:ser>
          <c:idx val="18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Investment'!$AC$5:$AD$5</c:f>
              <c:numCache>
                <c:formatCode>General</c:formatCode>
                <c:ptCount val="2"/>
                <c:pt idx="0">
                  <c:v>12670</c:v>
                </c:pt>
                <c:pt idx="1">
                  <c:v>15930</c:v>
                </c:pt>
              </c:numCache>
            </c:numRef>
          </c:xVal>
          <c:yVal>
            <c:numRef>
              <c:f>('ESG Investment'!$I$12,'ESG Investment'!$I$13)</c:f>
              <c:numCache>
                <c:formatCode>General</c:formatCode>
                <c:ptCount val="2"/>
                <c:pt idx="0">
                  <c:v>27.119999999999997</c:v>
                </c:pt>
                <c:pt idx="1">
                  <c:v>27.409999999999997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97-4528-A90D-8CCCD3BDCB28}"/>
            </c:ext>
          </c:extLst>
        </c:ser>
        <c:ser>
          <c:idx val="19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Investment'!$AC$6:$AD$6</c:f>
              <c:numCache>
                <c:formatCode>General</c:formatCode>
                <c:ptCount val="2"/>
                <c:pt idx="0">
                  <c:v>15930</c:v>
                </c:pt>
                <c:pt idx="1">
                  <c:v>18830</c:v>
                </c:pt>
              </c:numCache>
            </c:numRef>
          </c:xVal>
          <c:yVal>
            <c:numRef>
              <c:f>('ESG Investment'!$I$15,'ESG Investment'!$I$16)</c:f>
              <c:numCache>
                <c:formatCode>General</c:formatCode>
                <c:ptCount val="2"/>
                <c:pt idx="0">
                  <c:v>27.409999999999997</c:v>
                </c:pt>
                <c:pt idx="1">
                  <c:v>28.08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97-4528-A90D-8CCCD3BDCB28}"/>
            </c:ext>
          </c:extLst>
        </c:ser>
        <c:ser>
          <c:idx val="20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Investment'!$AC$7:$AD$7</c:f>
              <c:numCache>
                <c:formatCode>General</c:formatCode>
                <c:ptCount val="2"/>
                <c:pt idx="0">
                  <c:v>18830</c:v>
                </c:pt>
                <c:pt idx="1">
                  <c:v>21520</c:v>
                </c:pt>
              </c:numCache>
            </c:numRef>
          </c:xVal>
          <c:yVal>
            <c:numRef>
              <c:f>('ESG Investment'!$I$18,'ESG Investment'!$I$19)</c:f>
              <c:numCache>
                <c:formatCode>General</c:formatCode>
                <c:ptCount val="2"/>
                <c:pt idx="0">
                  <c:v>28.08</c:v>
                </c:pt>
                <c:pt idx="1">
                  <c:v>28.25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97-4528-A90D-8CCCD3BDCB28}"/>
            </c:ext>
          </c:extLst>
        </c:ser>
        <c:ser>
          <c:idx val="21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Investment'!$AC$8:$AD$8</c:f>
              <c:numCache>
                <c:formatCode>General</c:formatCode>
                <c:ptCount val="2"/>
                <c:pt idx="0">
                  <c:v>21520</c:v>
                </c:pt>
                <c:pt idx="1">
                  <c:v>24010</c:v>
                </c:pt>
              </c:numCache>
            </c:numRef>
          </c:xVal>
          <c:yVal>
            <c:numRef>
              <c:f>('ESG Investment'!$I$21,'ESG Investment'!$I$22)</c:f>
              <c:numCache>
                <c:formatCode>General</c:formatCode>
                <c:ptCount val="2"/>
                <c:pt idx="0">
                  <c:v>28.25</c:v>
                </c:pt>
                <c:pt idx="1">
                  <c:v>28.46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97-4528-A90D-8CCCD3BDCB28}"/>
            </c:ext>
          </c:extLst>
        </c:ser>
        <c:ser>
          <c:idx val="22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Investment'!$AC$9:$AD$9</c:f>
              <c:numCache>
                <c:formatCode>General</c:formatCode>
                <c:ptCount val="2"/>
                <c:pt idx="0">
                  <c:v>24010</c:v>
                </c:pt>
                <c:pt idx="1">
                  <c:v>26070</c:v>
                </c:pt>
              </c:numCache>
            </c:numRef>
          </c:xVal>
          <c:yVal>
            <c:numRef>
              <c:f>('ESG Investment'!$I$22,'ESG Investment'!$I$27)</c:f>
              <c:numCache>
                <c:formatCode>General</c:formatCode>
                <c:ptCount val="2"/>
                <c:pt idx="0">
                  <c:v>28.46</c:v>
                </c:pt>
                <c:pt idx="1">
                  <c:v>28.46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97-4528-A90D-8CCCD3BDCB28}"/>
            </c:ext>
          </c:extLst>
        </c:ser>
        <c:ser>
          <c:idx val="23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Investment'!$AC$10:$AD$10</c:f>
              <c:numCache>
                <c:formatCode>General</c:formatCode>
                <c:ptCount val="2"/>
                <c:pt idx="0">
                  <c:v>26070</c:v>
                </c:pt>
                <c:pt idx="1">
                  <c:v>27870</c:v>
                </c:pt>
              </c:numCache>
            </c:numRef>
          </c:xVal>
          <c:yVal>
            <c:numRef>
              <c:f>'ESG Investment'!$I$27:$I$28</c:f>
              <c:numCache>
                <c:formatCode>General</c:formatCode>
                <c:ptCount val="2"/>
                <c:pt idx="0">
                  <c:v>28.46</c:v>
                </c:pt>
                <c:pt idx="1">
                  <c:v>28.82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97-4528-A90D-8CCCD3BDCB28}"/>
            </c:ext>
          </c:extLst>
        </c:ser>
        <c:ser>
          <c:idx val="24"/>
          <c:order val="22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Investment'!$AC$11:$AD$11</c:f>
              <c:numCache>
                <c:formatCode>General</c:formatCode>
                <c:ptCount val="2"/>
                <c:pt idx="0">
                  <c:v>27870</c:v>
                </c:pt>
                <c:pt idx="1">
                  <c:v>29650</c:v>
                </c:pt>
              </c:numCache>
            </c:numRef>
          </c:xVal>
          <c:yVal>
            <c:numRef>
              <c:f>'ESG Investment'!$I$30:$I$31</c:f>
              <c:numCache>
                <c:formatCode>General</c:formatCode>
                <c:ptCount val="2"/>
                <c:pt idx="0">
                  <c:v>28.82</c:v>
                </c:pt>
                <c:pt idx="1">
                  <c:v>30.78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97-4528-A90D-8CCCD3BDCB28}"/>
            </c:ext>
          </c:extLst>
        </c:ser>
        <c:ser>
          <c:idx val="25"/>
          <c:order val="23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Investment'!$AC$12:$AD$12</c:f>
              <c:numCache>
                <c:formatCode>General</c:formatCode>
                <c:ptCount val="2"/>
                <c:pt idx="0">
                  <c:v>29650</c:v>
                </c:pt>
                <c:pt idx="1">
                  <c:v>31303</c:v>
                </c:pt>
              </c:numCache>
            </c:numRef>
          </c:xVal>
          <c:yVal>
            <c:numRef>
              <c:f>'ESG Investment'!$I$33:$I$34</c:f>
              <c:numCache>
                <c:formatCode>General</c:formatCode>
                <c:ptCount val="2"/>
                <c:pt idx="0">
                  <c:v>30.78</c:v>
                </c:pt>
                <c:pt idx="1">
                  <c:v>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97-4528-A90D-8CCCD3BDCB28}"/>
            </c:ext>
          </c:extLst>
        </c:ser>
        <c:ser>
          <c:idx val="26"/>
          <c:order val="24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Investment'!$AC$13:$AD$13</c:f>
              <c:numCache>
                <c:formatCode>General</c:formatCode>
                <c:ptCount val="2"/>
                <c:pt idx="0">
                  <c:v>31303</c:v>
                </c:pt>
                <c:pt idx="1">
                  <c:v>32784</c:v>
                </c:pt>
              </c:numCache>
            </c:numRef>
          </c:xVal>
          <c:yVal>
            <c:numRef>
              <c:f>'ESG Investment'!$I$36:$I$37</c:f>
              <c:numCache>
                <c:formatCode>#,##0</c:formatCode>
                <c:ptCount val="2"/>
                <c:pt idx="0" formatCode="General">
                  <c:v>31.1</c:v>
                </c:pt>
                <c:pt idx="1">
                  <c:v>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97-4528-A90D-8CCCD3BDCB28}"/>
            </c:ext>
          </c:extLst>
        </c:ser>
        <c:ser>
          <c:idx val="27"/>
          <c:order val="2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Investment'!$AC$14:$AD$14</c:f>
              <c:numCache>
                <c:formatCode>General</c:formatCode>
                <c:ptCount val="2"/>
                <c:pt idx="0">
                  <c:v>32784</c:v>
                </c:pt>
                <c:pt idx="1">
                  <c:v>33663</c:v>
                </c:pt>
              </c:numCache>
            </c:numRef>
          </c:xVal>
          <c:yVal>
            <c:numRef>
              <c:f>('ESG Investment'!$I$37,'ESG Investment'!$I$41,'ESG Investment'!$I$41,'ESG Investment'!$I$40)</c:f>
              <c:numCache>
                <c:formatCode>#,##0</c:formatCode>
                <c:ptCount val="4"/>
                <c:pt idx="0">
                  <c:v>31.1</c:v>
                </c:pt>
                <c:pt idx="1">
                  <c:v>31.1</c:v>
                </c:pt>
                <c:pt idx="2">
                  <c:v>31.1</c:v>
                </c:pt>
                <c:pt idx="3">
                  <c:v>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97-4528-A90D-8CCCD3BDCB28}"/>
            </c:ext>
          </c:extLst>
        </c:ser>
        <c:ser>
          <c:idx val="28"/>
          <c:order val="2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'ESG Investment'!$AC$15:$AD$15</c:f>
              <c:numCache>
                <c:formatCode>General</c:formatCode>
                <c:ptCount val="2"/>
                <c:pt idx="0">
                  <c:v>33663</c:v>
                </c:pt>
                <c:pt idx="1">
                  <c:v>34215</c:v>
                </c:pt>
              </c:numCache>
            </c:numRef>
          </c:xVal>
          <c:yVal>
            <c:numRef>
              <c:f>('ESG Investment'!$I$39,'ESG Investment'!$E$17)</c:f>
              <c:numCache>
                <c:formatCode>#,##0</c:formatCode>
                <c:ptCount val="2"/>
                <c:pt idx="0">
                  <c:v>31.1</c:v>
                </c:pt>
                <c:pt idx="1">
                  <c:v>37.82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97-4528-A90D-8CCCD3BDCB28}"/>
            </c:ext>
          </c:extLst>
        </c:ser>
        <c:ser>
          <c:idx val="11"/>
          <c:order val="27"/>
          <c:tx>
            <c:v>SumVec</c:v>
          </c:tx>
          <c:spPr>
            <a:ln w="28575">
              <a:solidFill>
                <a:srgbClr val="FF0000"/>
              </a:solidFill>
              <a:prstDash val="dash"/>
              <a:tailEnd type="stealth" w="lg" len="lg"/>
            </a:ln>
          </c:spPr>
          <c:marker>
            <c:symbol val="none"/>
          </c:marker>
          <c:xVal>
            <c:numRef>
              <c:f>('ESG Investment'!$AC$3,'ESG Investment'!$AD$15)</c:f>
              <c:numCache>
                <c:formatCode>General</c:formatCode>
                <c:ptCount val="2"/>
                <c:pt idx="0">
                  <c:v>0</c:v>
                </c:pt>
                <c:pt idx="1">
                  <c:v>34215</c:v>
                </c:pt>
              </c:numCache>
            </c:numRef>
          </c:xVal>
          <c:yVal>
            <c:numRef>
              <c:f>('ESG Investment'!$AE$3,'ESG Investment'!$AF$15)</c:f>
              <c:numCache>
                <c:formatCode>General</c:formatCode>
                <c:ptCount val="2"/>
                <c:pt idx="0">
                  <c:v>0</c:v>
                </c:pt>
                <c:pt idx="1">
                  <c:v>37.82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97-4528-A90D-8CCCD3BD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9360"/>
        <c:axId val="212481536"/>
      </c:scatterChart>
      <c:dateAx>
        <c:axId val="212479360"/>
        <c:scaling>
          <c:orientation val="minMax"/>
          <c:max val="44197"/>
        </c:scaling>
        <c:delete val="0"/>
        <c:axPos val="b"/>
        <c:majorGridlines/>
        <c:title>
          <c:tx>
            <c:strRef>
              <c:f>'ESG Investment'!$D$2</c:f>
              <c:strCache>
                <c:ptCount val="1"/>
                <c:pt idx="0">
                  <c:v>AUM ($US Billions)</c:v>
                </c:pt>
              </c:strCache>
            </c:strRef>
          </c:tx>
          <c:layout>
            <c:manualLayout>
              <c:xMode val="edge"/>
              <c:yMode val="edge"/>
              <c:x val="0.81303159985118389"/>
              <c:y val="0.85411776891117308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tailEnd type="none"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212481536"/>
        <c:crosses val="autoZero"/>
        <c:auto val="0"/>
        <c:lblOffset val="100"/>
        <c:baseTimeUnit val="years"/>
        <c:majorUnit val="20"/>
        <c:majorTimeUnit val="years"/>
      </c:dateAx>
      <c:valAx>
        <c:axId val="212481536"/>
        <c:scaling>
          <c:orientation val="minMax"/>
          <c:max val="40"/>
        </c:scaling>
        <c:delete val="0"/>
        <c:axPos val="l"/>
        <c:majorGridlines/>
        <c:title>
          <c:tx>
            <c:strRef>
              <c:f>'ESG Investment'!$E$2</c:f>
              <c:strCache>
                <c:ptCount val="1"/>
                <c:pt idx="0">
                  <c:v>ESG Investment ($US Billion)</c:v>
                </c:pt>
              </c:strCache>
            </c:strRef>
          </c:tx>
          <c:layout>
            <c:manualLayout>
              <c:xMode val="edge"/>
              <c:yMode val="edge"/>
              <c:x val="5.7983197098793744E-2"/>
              <c:y val="9.0498645161253832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21247936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legendEntry>
        <c:idx val="0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6.2071011906938221E-2"/>
          <c:y val="0.87300213913777114"/>
          <c:w val="0.8718602419141096"/>
          <c:h val="0.12699786086222881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Gemeinwohlprof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151261</xdr:colOff>
      <xdr:row>0</xdr:row>
      <xdr:rowOff>229055</xdr:rowOff>
    </xdr:from>
    <xdr:to>
      <xdr:col>21</xdr:col>
      <xdr:colOff>119062</xdr:colOff>
      <xdr:row>30</xdr:row>
      <xdr:rowOff>47625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0.00611</cdr:x>
      <cdr:y>0.04148</cdr:y>
    </cdr:from>
    <cdr:to>
      <cdr:x>0.04459</cdr:x>
      <cdr:y>0.97206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8115D029-4C88-481E-8575-082C15E8155F}"/>
            </a:ext>
          </a:extLst>
        </cdr:cNvPr>
        <cdr:cNvSpPr txBox="1"/>
      </cdr:nvSpPr>
      <cdr:spPr>
        <a:xfrm xmlns:a="http://schemas.openxmlformats.org/drawingml/2006/main" rot="16200000">
          <a:off x="-2868851" y="3181103"/>
          <a:ext cx="6080125" cy="259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© 2021 peter.bretscher@bengin.com  - INSEDE - your LicenseNumber:</a:t>
          </a:r>
          <a:r>
            <a:rPr lang="en-US" sz="1100" baseline="0"/>
            <a:t> LC P4120-1000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engin.net/bes/vector14_e.html" TargetMode="External"/><Relationship Id="rId7" Type="http://schemas.openxmlformats.org/officeDocument/2006/relationships/hyperlink" Target="https://bengin.net/bes/" TargetMode="External"/><Relationship Id="rId2" Type="http://schemas.openxmlformats.org/officeDocument/2006/relationships/hyperlink" Target="mailto:peter.bretscher@bengin.com" TargetMode="External"/><Relationship Id="rId1" Type="http://schemas.openxmlformats.org/officeDocument/2006/relationships/hyperlink" Target="https://www.linkedin.com/posts/marcorodzynek_probably-the-most-interesting-chart-around-activity-6753568962031693824-TaEr/" TargetMode="External"/><Relationship Id="rId6" Type="http://schemas.openxmlformats.org/officeDocument/2006/relationships/hyperlink" Target="https://insede.org/" TargetMode="External"/><Relationship Id="rId5" Type="http://schemas.openxmlformats.org/officeDocument/2006/relationships/hyperlink" Target="http://project-nemo.org/" TargetMode="External"/><Relationship Id="rId4" Type="http://schemas.openxmlformats.org/officeDocument/2006/relationships/hyperlink" Target="https://bengin.net/bes/basic_master_e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B1:AF44"/>
  <sheetViews>
    <sheetView tabSelected="1" zoomScale="90" zoomScaleNormal="90" workbookViewId="0"/>
  </sheetViews>
  <sheetFormatPr baseColWidth="10" defaultColWidth="9.140625" defaultRowHeight="15" x14ac:dyDescent="0.25"/>
  <cols>
    <col min="1" max="1" width="2.85546875" style="2" customWidth="1"/>
    <col min="2" max="2" width="6" style="2" customWidth="1"/>
    <col min="3" max="3" width="26.140625" style="2" customWidth="1"/>
    <col min="4" max="4" width="11.28515625" style="2" customWidth="1"/>
    <col min="5" max="5" width="14" style="2" customWidth="1"/>
    <col min="6" max="6" width="4.85546875" style="2" customWidth="1"/>
    <col min="7" max="7" width="5.42578125" style="2" customWidth="1"/>
    <col min="8" max="8" width="11.7109375" style="8" customWidth="1"/>
    <col min="9" max="9" width="9.140625" style="8" customWidth="1"/>
    <col min="10" max="22" width="5.85546875" style="8" customWidth="1"/>
    <col min="23" max="23" width="3.85546875" style="8" customWidth="1"/>
    <col min="24" max="24" width="5.140625" style="8" customWidth="1"/>
    <col min="25" max="25" width="7.7109375" style="8" customWidth="1"/>
    <col min="26" max="26" width="2.42578125" style="8" customWidth="1"/>
    <col min="27" max="27" width="7.85546875" style="8" customWidth="1"/>
    <col min="28" max="28" width="5" style="8" customWidth="1"/>
    <col min="29" max="30" width="7.85546875" style="8" customWidth="1"/>
    <col min="31" max="31" width="4.85546875" style="8" customWidth="1"/>
    <col min="32" max="32" width="7.7109375" style="8" customWidth="1"/>
    <col min="33" max="16384" width="9.140625" style="2"/>
  </cols>
  <sheetData>
    <row r="1" spans="2:32" ht="30" x14ac:dyDescent="0.25">
      <c r="H1" s="13" t="str">
        <f>D2</f>
        <v>AUM ($US Billions)</v>
      </c>
      <c r="J1" s="14" t="str">
        <f>E2</f>
        <v>ESG Investment ($US Billion)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2:32" s="3" customFormat="1" ht="78.75" customHeight="1" x14ac:dyDescent="0.3">
      <c r="B2" s="5"/>
      <c r="C2" s="26" t="s">
        <v>24</v>
      </c>
      <c r="D2" s="27" t="s">
        <v>25</v>
      </c>
      <c r="E2" s="28" t="s">
        <v>26</v>
      </c>
      <c r="H2" s="9"/>
      <c r="I2" s="9" t="s">
        <v>1</v>
      </c>
      <c r="J2" s="9" t="str">
        <f>C3</f>
        <v>BlackRock</v>
      </c>
      <c r="K2" s="9" t="str">
        <f>C4</f>
        <v>Vanguard</v>
      </c>
      <c r="L2" s="9" t="str">
        <f>C5</f>
        <v>UBS</v>
      </c>
      <c r="M2" s="9" t="str">
        <f>C6</f>
        <v>Fidelity</v>
      </c>
      <c r="N2" s="9" t="str">
        <f>C7</f>
        <v>State Street</v>
      </c>
      <c r="O2" s="9" t="str">
        <f>C8</f>
        <v>Allianz</v>
      </c>
      <c r="P2" s="9" t="str">
        <f>C9</f>
        <v>Capital Group</v>
      </c>
      <c r="Q2" s="9" t="str">
        <f>C10</f>
        <v>Bank of New York Mellon</v>
      </c>
      <c r="R2" s="9" t="str">
        <f>C11</f>
        <v>PIMCO</v>
      </c>
      <c r="S2" s="15" t="str">
        <f>C12</f>
        <v>Amundi</v>
      </c>
      <c r="T2" s="15" t="str">
        <f>+C13</f>
        <v>Prudential Financial</v>
      </c>
      <c r="U2" s="15" t="str">
        <f>C14</f>
        <v>AXA Group</v>
      </c>
      <c r="V2" s="15" t="str">
        <f>C15</f>
        <v>Morgan Stanley</v>
      </c>
      <c r="W2" s="9" t="s">
        <v>9</v>
      </c>
      <c r="X2" s="9" t="s">
        <v>0</v>
      </c>
      <c r="Y2" s="9"/>
      <c r="Z2" s="9"/>
      <c r="AA2" s="9" t="s">
        <v>2</v>
      </c>
      <c r="AB2" s="9" t="s">
        <v>3</v>
      </c>
      <c r="AC2" s="9" t="s">
        <v>4</v>
      </c>
      <c r="AD2" s="9" t="s">
        <v>5</v>
      </c>
      <c r="AE2" s="9" t="s">
        <v>6</v>
      </c>
      <c r="AF2" s="9" t="s">
        <v>7</v>
      </c>
    </row>
    <row r="3" spans="2:32" x14ac:dyDescent="0.25">
      <c r="B3" s="4"/>
      <c r="C3" s="10" t="s">
        <v>11</v>
      </c>
      <c r="D3" s="11">
        <v>6470</v>
      </c>
      <c r="E3" s="12">
        <v>17.579999999999998</v>
      </c>
      <c r="H3" s="8">
        <v>0</v>
      </c>
      <c r="I3" s="8">
        <v>0</v>
      </c>
      <c r="J3" s="8">
        <v>0</v>
      </c>
      <c r="W3" s="8">
        <v>0</v>
      </c>
      <c r="AA3" s="8">
        <f t="shared" ref="AA3:AA12" si="0">D3</f>
        <v>6470</v>
      </c>
      <c r="AB3" s="8">
        <f t="shared" ref="AB3:AB12" si="1">E3</f>
        <v>17.579999999999998</v>
      </c>
      <c r="AC3" s="8">
        <v>0</v>
      </c>
      <c r="AD3" s="8">
        <f>AC3+AA3</f>
        <v>6470</v>
      </c>
      <c r="AE3" s="8">
        <v>0</v>
      </c>
      <c r="AF3" s="8">
        <f>AE3+AB3</f>
        <v>17.579999999999998</v>
      </c>
    </row>
    <row r="4" spans="2:32" x14ac:dyDescent="0.25">
      <c r="B4" s="4"/>
      <c r="C4" s="10" t="s">
        <v>12</v>
      </c>
      <c r="D4" s="11">
        <v>6200</v>
      </c>
      <c r="E4" s="12">
        <v>9.5399999999999991</v>
      </c>
      <c r="H4" s="8">
        <v>0</v>
      </c>
      <c r="I4" s="8">
        <v>0</v>
      </c>
      <c r="J4" s="8">
        <f>E3</f>
        <v>17.579999999999998</v>
      </c>
      <c r="W4" s="8">
        <v>0</v>
      </c>
      <c r="AA4" s="8">
        <f t="shared" si="0"/>
        <v>6200</v>
      </c>
      <c r="AB4" s="8">
        <f t="shared" si="1"/>
        <v>9.5399999999999991</v>
      </c>
      <c r="AC4" s="8">
        <f>AD3</f>
        <v>6470</v>
      </c>
      <c r="AD4" s="8">
        <f>AC4+AA4</f>
        <v>12670</v>
      </c>
      <c r="AE4" s="8">
        <f>AF3</f>
        <v>17.579999999999998</v>
      </c>
      <c r="AF4" s="8">
        <f>AE4+AB4</f>
        <v>27.119999999999997</v>
      </c>
    </row>
    <row r="5" spans="2:32" x14ac:dyDescent="0.25">
      <c r="B5" s="4"/>
      <c r="C5" s="10" t="s">
        <v>13</v>
      </c>
      <c r="D5" s="11">
        <v>3260</v>
      </c>
      <c r="E5" s="12">
        <v>0.28999999999999998</v>
      </c>
      <c r="H5" s="8">
        <f>(H4+H6)/2</f>
        <v>3235</v>
      </c>
      <c r="I5" s="8">
        <v>0</v>
      </c>
      <c r="J5" s="8">
        <f>E3</f>
        <v>17.579999999999998</v>
      </c>
      <c r="W5" s="8">
        <v>0</v>
      </c>
      <c r="X5" s="8">
        <v>10</v>
      </c>
      <c r="Y5" s="16" t="str">
        <f>C3</f>
        <v>BlackRock</v>
      </c>
      <c r="AA5" s="8">
        <f t="shared" si="0"/>
        <v>3260</v>
      </c>
      <c r="AB5" s="8">
        <f t="shared" si="1"/>
        <v>0.28999999999999998</v>
      </c>
      <c r="AC5" s="8">
        <f t="shared" ref="AC5:AC15" si="2">AD4</f>
        <v>12670</v>
      </c>
      <c r="AD5" s="8">
        <f t="shared" ref="AD5:AD15" si="3">AC5+AA5</f>
        <v>15930</v>
      </c>
      <c r="AE5" s="8">
        <f t="shared" ref="AE5:AE15" si="4">AF4</f>
        <v>27.119999999999997</v>
      </c>
      <c r="AF5" s="8">
        <f t="shared" ref="AF5:AF15" si="5">AE5+AB5</f>
        <v>27.409999999999997</v>
      </c>
    </row>
    <row r="6" spans="2:32" x14ac:dyDescent="0.25">
      <c r="B6" s="4"/>
      <c r="C6" s="10" t="s">
        <v>14</v>
      </c>
      <c r="D6" s="11">
        <v>2900</v>
      </c>
      <c r="E6" s="12">
        <v>0.67</v>
      </c>
      <c r="H6" s="8">
        <f>D3</f>
        <v>6470</v>
      </c>
      <c r="I6" s="8">
        <v>0</v>
      </c>
      <c r="J6" s="8">
        <f>E3</f>
        <v>17.579999999999998</v>
      </c>
      <c r="K6" s="8">
        <v>0</v>
      </c>
      <c r="W6" s="8">
        <v>0</v>
      </c>
      <c r="AA6" s="8">
        <f t="shared" si="0"/>
        <v>2900</v>
      </c>
      <c r="AB6" s="8">
        <f t="shared" si="1"/>
        <v>0.67</v>
      </c>
      <c r="AC6" s="8">
        <f t="shared" si="2"/>
        <v>15930</v>
      </c>
      <c r="AD6" s="8">
        <f t="shared" si="3"/>
        <v>18830</v>
      </c>
      <c r="AE6" s="8">
        <f t="shared" si="4"/>
        <v>27.409999999999997</v>
      </c>
      <c r="AF6" s="8">
        <f t="shared" si="5"/>
        <v>28.08</v>
      </c>
    </row>
    <row r="7" spans="2:32" x14ac:dyDescent="0.25">
      <c r="B7" s="4"/>
      <c r="C7" s="10" t="s">
        <v>15</v>
      </c>
      <c r="D7" s="11">
        <v>2690</v>
      </c>
      <c r="E7" s="12">
        <v>0.17</v>
      </c>
      <c r="H7" s="8">
        <f>H6</f>
        <v>6470</v>
      </c>
      <c r="I7" s="8">
        <f>J4</f>
        <v>17.579999999999998</v>
      </c>
      <c r="J7" s="8">
        <v>0</v>
      </c>
      <c r="K7" s="8">
        <f>E4</f>
        <v>9.5399999999999991</v>
      </c>
      <c r="W7" s="8">
        <v>0</v>
      </c>
      <c r="AA7" s="8">
        <f t="shared" si="0"/>
        <v>2690</v>
      </c>
      <c r="AB7" s="8">
        <f t="shared" si="1"/>
        <v>0.17</v>
      </c>
      <c r="AC7" s="8">
        <f t="shared" si="2"/>
        <v>18830</v>
      </c>
      <c r="AD7" s="8">
        <f t="shared" si="3"/>
        <v>21520</v>
      </c>
      <c r="AE7" s="8">
        <f t="shared" si="4"/>
        <v>28.08</v>
      </c>
      <c r="AF7" s="8">
        <f t="shared" si="5"/>
        <v>28.25</v>
      </c>
    </row>
    <row r="8" spans="2:32" x14ac:dyDescent="0.25">
      <c r="B8" s="4"/>
      <c r="C8" s="10" t="s">
        <v>16</v>
      </c>
      <c r="D8" s="11">
        <v>2490</v>
      </c>
      <c r="E8" s="12">
        <v>0.21</v>
      </c>
      <c r="H8" s="8">
        <f>(H7+H9)/2</f>
        <v>9570</v>
      </c>
      <c r="I8" s="8">
        <f>J5</f>
        <v>17.579999999999998</v>
      </c>
      <c r="K8" s="8">
        <f>E4</f>
        <v>9.5399999999999991</v>
      </c>
      <c r="W8" s="8">
        <v>0</v>
      </c>
      <c r="X8" s="8">
        <v>10</v>
      </c>
      <c r="Y8" s="8" t="str">
        <f>C4</f>
        <v>Vanguard</v>
      </c>
      <c r="AA8" s="8">
        <f t="shared" si="0"/>
        <v>2490</v>
      </c>
      <c r="AB8" s="8">
        <f t="shared" si="1"/>
        <v>0.21</v>
      </c>
      <c r="AC8" s="8">
        <f t="shared" si="2"/>
        <v>21520</v>
      </c>
      <c r="AD8" s="8">
        <f t="shared" si="3"/>
        <v>24010</v>
      </c>
      <c r="AE8" s="8">
        <f t="shared" si="4"/>
        <v>28.25</v>
      </c>
      <c r="AF8" s="8">
        <f t="shared" si="5"/>
        <v>28.46</v>
      </c>
    </row>
    <row r="9" spans="2:32" x14ac:dyDescent="0.25">
      <c r="B9" s="4"/>
      <c r="C9" s="10" t="s">
        <v>17</v>
      </c>
      <c r="D9" s="11">
        <v>2060</v>
      </c>
      <c r="E9" s="12">
        <v>0</v>
      </c>
      <c r="H9" s="8">
        <f>D4+H6</f>
        <v>12670</v>
      </c>
      <c r="I9" s="8">
        <f>J6</f>
        <v>17.579999999999998</v>
      </c>
      <c r="K9" s="8">
        <f>E4</f>
        <v>9.5399999999999991</v>
      </c>
      <c r="L9" s="8">
        <v>0</v>
      </c>
      <c r="W9" s="8">
        <v>0</v>
      </c>
      <c r="AA9" s="8">
        <f t="shared" si="0"/>
        <v>2060</v>
      </c>
      <c r="AB9" s="8">
        <f t="shared" si="1"/>
        <v>0</v>
      </c>
      <c r="AC9" s="8">
        <f t="shared" si="2"/>
        <v>24010</v>
      </c>
      <c r="AD9" s="8">
        <f t="shared" si="3"/>
        <v>26070</v>
      </c>
      <c r="AE9" s="8">
        <f t="shared" si="4"/>
        <v>28.46</v>
      </c>
      <c r="AF9" s="8">
        <f t="shared" si="5"/>
        <v>28.46</v>
      </c>
    </row>
    <row r="10" spans="2:32" x14ac:dyDescent="0.25">
      <c r="B10" s="4"/>
      <c r="C10" s="10" t="s">
        <v>18</v>
      </c>
      <c r="D10" s="11">
        <v>1800</v>
      </c>
      <c r="E10" s="12">
        <v>0.36</v>
      </c>
      <c r="H10" s="8">
        <f>D4+H6</f>
        <v>12670</v>
      </c>
      <c r="I10" s="8">
        <f>I7+K7</f>
        <v>27.119999999999997</v>
      </c>
      <c r="K10" s="8">
        <v>0</v>
      </c>
      <c r="L10" s="8">
        <f>E5</f>
        <v>0.28999999999999998</v>
      </c>
      <c r="W10" s="8">
        <v>0</v>
      </c>
      <c r="AA10" s="8">
        <f t="shared" si="0"/>
        <v>1800</v>
      </c>
      <c r="AB10" s="8">
        <f t="shared" si="1"/>
        <v>0.36</v>
      </c>
      <c r="AC10" s="8">
        <f t="shared" si="2"/>
        <v>26070</v>
      </c>
      <c r="AD10" s="8">
        <f t="shared" si="3"/>
        <v>27870</v>
      </c>
      <c r="AE10" s="8">
        <f t="shared" si="4"/>
        <v>28.46</v>
      </c>
      <c r="AF10" s="8">
        <f t="shared" si="5"/>
        <v>28.82</v>
      </c>
    </row>
    <row r="11" spans="2:32" x14ac:dyDescent="0.25">
      <c r="B11" s="4"/>
      <c r="C11" s="10" t="s">
        <v>19</v>
      </c>
      <c r="D11" s="11">
        <v>1780</v>
      </c>
      <c r="E11" s="12">
        <v>1.96</v>
      </c>
      <c r="H11" s="8">
        <f>(H10+H12)/2</f>
        <v>14300</v>
      </c>
      <c r="I11" s="8">
        <f>I8+K8</f>
        <v>27.119999999999997</v>
      </c>
      <c r="L11" s="8">
        <f>E5</f>
        <v>0.28999999999999998</v>
      </c>
      <c r="W11" s="8">
        <v>0</v>
      </c>
      <c r="X11" s="8">
        <v>18</v>
      </c>
      <c r="Y11" s="8" t="str">
        <f>C5</f>
        <v>UBS</v>
      </c>
      <c r="AA11" s="8">
        <f t="shared" si="0"/>
        <v>1780</v>
      </c>
      <c r="AB11" s="8">
        <f t="shared" si="1"/>
        <v>1.96</v>
      </c>
      <c r="AC11" s="8">
        <f t="shared" si="2"/>
        <v>27870</v>
      </c>
      <c r="AD11" s="8">
        <f t="shared" si="3"/>
        <v>29650</v>
      </c>
      <c r="AE11" s="8">
        <f t="shared" si="4"/>
        <v>28.82</v>
      </c>
      <c r="AF11" s="8">
        <f t="shared" si="5"/>
        <v>30.78</v>
      </c>
    </row>
    <row r="12" spans="2:32" x14ac:dyDescent="0.25">
      <c r="B12" s="4"/>
      <c r="C12" s="10" t="s">
        <v>20</v>
      </c>
      <c r="D12" s="11">
        <v>1653</v>
      </c>
      <c r="E12" s="12">
        <v>0.32</v>
      </c>
      <c r="H12" s="8">
        <f>D5+H9</f>
        <v>15930</v>
      </c>
      <c r="I12" s="8">
        <f>I9+K9</f>
        <v>27.119999999999997</v>
      </c>
      <c r="L12" s="8">
        <f>E5</f>
        <v>0.28999999999999998</v>
      </c>
      <c r="M12" s="8">
        <v>0</v>
      </c>
      <c r="W12" s="8">
        <v>0</v>
      </c>
      <c r="AA12" s="8">
        <f t="shared" si="0"/>
        <v>1653</v>
      </c>
      <c r="AB12" s="8">
        <f t="shared" si="1"/>
        <v>0.32</v>
      </c>
      <c r="AC12" s="8">
        <f t="shared" si="2"/>
        <v>29650</v>
      </c>
      <c r="AD12" s="8">
        <f t="shared" si="3"/>
        <v>31303</v>
      </c>
      <c r="AE12" s="8">
        <f t="shared" si="4"/>
        <v>30.78</v>
      </c>
      <c r="AF12" s="8">
        <f t="shared" si="5"/>
        <v>31.1</v>
      </c>
    </row>
    <row r="13" spans="2:32" x14ac:dyDescent="0.25">
      <c r="B13" s="4"/>
      <c r="C13" s="10" t="s">
        <v>21</v>
      </c>
      <c r="D13" s="11">
        <v>1481</v>
      </c>
      <c r="E13" s="12">
        <v>0</v>
      </c>
      <c r="H13" s="8">
        <f>D5+H10</f>
        <v>15930</v>
      </c>
      <c r="I13" s="8">
        <f>I10+L10</f>
        <v>27.409999999999997</v>
      </c>
      <c r="L13" s="8">
        <v>0</v>
      </c>
      <c r="M13" s="8">
        <f>E6</f>
        <v>0.67</v>
      </c>
      <c r="W13" s="8">
        <v>0</v>
      </c>
      <c r="AA13" s="8">
        <f t="shared" ref="AA13:AA15" si="6">D13</f>
        <v>1481</v>
      </c>
      <c r="AB13" s="8">
        <f>E13</f>
        <v>0</v>
      </c>
      <c r="AC13" s="8">
        <f t="shared" si="2"/>
        <v>31303</v>
      </c>
      <c r="AD13" s="8">
        <f t="shared" si="3"/>
        <v>32784</v>
      </c>
      <c r="AE13" s="8">
        <f t="shared" si="4"/>
        <v>31.1</v>
      </c>
      <c r="AF13" s="8">
        <f t="shared" si="5"/>
        <v>31.1</v>
      </c>
    </row>
    <row r="14" spans="2:32" x14ac:dyDescent="0.25">
      <c r="B14" s="4"/>
      <c r="C14" s="10" t="s">
        <v>22</v>
      </c>
      <c r="D14" s="11">
        <v>879</v>
      </c>
      <c r="E14" s="12">
        <v>0</v>
      </c>
      <c r="H14" s="8">
        <f>(H13+H15)/2</f>
        <v>17380</v>
      </c>
      <c r="I14" s="8">
        <f>I11+L11</f>
        <v>27.409999999999997</v>
      </c>
      <c r="M14" s="8">
        <f>E6</f>
        <v>0.67</v>
      </c>
      <c r="W14" s="8">
        <v>0</v>
      </c>
      <c r="X14" s="8">
        <v>28</v>
      </c>
      <c r="Y14" s="8" t="str">
        <f>C6</f>
        <v>Fidelity</v>
      </c>
      <c r="AA14" s="8">
        <f t="shared" si="6"/>
        <v>879</v>
      </c>
      <c r="AB14" s="8">
        <f>E14</f>
        <v>0</v>
      </c>
      <c r="AC14" s="8">
        <f t="shared" si="2"/>
        <v>32784</v>
      </c>
      <c r="AD14" s="8">
        <f t="shared" si="3"/>
        <v>33663</v>
      </c>
      <c r="AE14" s="8">
        <f t="shared" si="4"/>
        <v>31.1</v>
      </c>
      <c r="AF14" s="8">
        <f t="shared" si="5"/>
        <v>31.1</v>
      </c>
    </row>
    <row r="15" spans="2:32" x14ac:dyDescent="0.25">
      <c r="B15" s="4"/>
      <c r="C15" s="10" t="s">
        <v>23</v>
      </c>
      <c r="D15" s="11">
        <v>552</v>
      </c>
      <c r="E15" s="12">
        <v>6.72</v>
      </c>
      <c r="H15" s="8">
        <f>D6+H12</f>
        <v>18830</v>
      </c>
      <c r="I15" s="8">
        <f>I12+L12</f>
        <v>27.409999999999997</v>
      </c>
      <c r="M15" s="8">
        <f>E6</f>
        <v>0.67</v>
      </c>
      <c r="N15" s="8">
        <v>0</v>
      </c>
      <c r="W15" s="8">
        <v>0</v>
      </c>
      <c r="AA15" s="8">
        <f t="shared" si="6"/>
        <v>552</v>
      </c>
      <c r="AB15" s="8">
        <f>E15</f>
        <v>6.72</v>
      </c>
      <c r="AC15" s="8">
        <f t="shared" si="2"/>
        <v>33663</v>
      </c>
      <c r="AD15" s="8">
        <f t="shared" si="3"/>
        <v>34215</v>
      </c>
      <c r="AE15" s="8">
        <f t="shared" si="4"/>
        <v>31.1</v>
      </c>
      <c r="AF15" s="8">
        <f t="shared" si="5"/>
        <v>37.82</v>
      </c>
    </row>
    <row r="16" spans="2:32" x14ac:dyDescent="0.25">
      <c r="H16" s="8">
        <f>+D6+H13</f>
        <v>18830</v>
      </c>
      <c r="I16" s="8">
        <f>I13+M13</f>
        <v>28.08</v>
      </c>
      <c r="M16" s="8">
        <v>0</v>
      </c>
      <c r="N16" s="8">
        <f>E7</f>
        <v>0.17</v>
      </c>
      <c r="W16" s="8">
        <v>0</v>
      </c>
      <c r="AC16" s="8">
        <f>AD15</f>
        <v>34215</v>
      </c>
      <c r="AE16" s="8">
        <f>AF15</f>
        <v>37.82</v>
      </c>
    </row>
    <row r="17" spans="2:28" x14ac:dyDescent="0.25">
      <c r="B17" s="4"/>
      <c r="C17" s="6" t="s">
        <v>10</v>
      </c>
      <c r="D17" s="7">
        <f>SUM(D3:D15)</f>
        <v>34215</v>
      </c>
      <c r="E17" s="7">
        <f>SUM(E3:E15)</f>
        <v>37.82</v>
      </c>
      <c r="H17" s="8">
        <f>(H16+H18)/2</f>
        <v>20175</v>
      </c>
      <c r="I17" s="8">
        <f>I14+M14</f>
        <v>28.08</v>
      </c>
      <c r="N17" s="8">
        <f>E7</f>
        <v>0.17</v>
      </c>
      <c r="W17" s="8">
        <v>0</v>
      </c>
      <c r="X17" s="8">
        <v>40</v>
      </c>
      <c r="Y17" s="8" t="str">
        <f>C7</f>
        <v>State Street</v>
      </c>
      <c r="AA17" s="17">
        <f>D17</f>
        <v>34215</v>
      </c>
      <c r="AB17" s="8">
        <f>E17</f>
        <v>37.82</v>
      </c>
    </row>
    <row r="18" spans="2:28" x14ac:dyDescent="0.25">
      <c r="H18" s="8">
        <f>+D7+H15</f>
        <v>21520</v>
      </c>
      <c r="I18" s="8">
        <f>I15+M15</f>
        <v>28.08</v>
      </c>
      <c r="N18" s="8">
        <f>E7</f>
        <v>0.17</v>
      </c>
      <c r="O18" s="8">
        <v>0</v>
      </c>
      <c r="W18" s="8">
        <v>0</v>
      </c>
    </row>
    <row r="19" spans="2:28" x14ac:dyDescent="0.25">
      <c r="B19" s="20" t="s">
        <v>27</v>
      </c>
      <c r="D19" s="19" t="s">
        <v>28</v>
      </c>
      <c r="H19" s="8">
        <f>+D7+H16</f>
        <v>21520</v>
      </c>
      <c r="I19" s="8">
        <f>I16+N16</f>
        <v>28.25</v>
      </c>
      <c r="N19" s="8">
        <v>0</v>
      </c>
      <c r="O19" s="8">
        <f>E8</f>
        <v>0.21</v>
      </c>
      <c r="W19" s="8">
        <v>0</v>
      </c>
    </row>
    <row r="20" spans="2:28" x14ac:dyDescent="0.25">
      <c r="H20" s="8">
        <f>(H19+H21)/2</f>
        <v>22765</v>
      </c>
      <c r="I20" s="8">
        <f>I17+N17</f>
        <v>28.25</v>
      </c>
      <c r="O20" s="8">
        <f>E8</f>
        <v>0.21</v>
      </c>
      <c r="W20" s="8">
        <v>0</v>
      </c>
      <c r="X20" s="8">
        <v>30</v>
      </c>
      <c r="Y20" s="8" t="str">
        <f>C8</f>
        <v>Allianz</v>
      </c>
    </row>
    <row r="21" spans="2:28" x14ac:dyDescent="0.25">
      <c r="H21" s="8">
        <f>+D8+H18</f>
        <v>24010</v>
      </c>
      <c r="I21" s="8">
        <f>I18+N18</f>
        <v>28.25</v>
      </c>
      <c r="O21" s="8">
        <f>E8</f>
        <v>0.21</v>
      </c>
      <c r="P21" s="8">
        <v>0</v>
      </c>
      <c r="W21" s="8">
        <v>0</v>
      </c>
    </row>
    <row r="22" spans="2:28" x14ac:dyDescent="0.25">
      <c r="H22" s="8">
        <f>+D8+H19</f>
        <v>24010</v>
      </c>
      <c r="I22" s="8">
        <f>I19+O19</f>
        <v>28.46</v>
      </c>
      <c r="O22" s="8">
        <v>0</v>
      </c>
      <c r="P22" s="8">
        <f>E9</f>
        <v>0</v>
      </c>
      <c r="W22" s="8">
        <v>0</v>
      </c>
    </row>
    <row r="23" spans="2:28" x14ac:dyDescent="0.25">
      <c r="H23" s="8">
        <f>(H22+H24)/2</f>
        <v>25040</v>
      </c>
      <c r="I23" s="8">
        <f>I20+O20</f>
        <v>28.46</v>
      </c>
      <c r="P23" s="8">
        <f>E9</f>
        <v>0</v>
      </c>
      <c r="W23" s="8">
        <v>0</v>
      </c>
      <c r="X23" s="8">
        <v>35</v>
      </c>
      <c r="Y23" s="8" t="str">
        <f>C9</f>
        <v>Capital Group</v>
      </c>
    </row>
    <row r="24" spans="2:28" x14ac:dyDescent="0.25">
      <c r="B24" s="2" t="s">
        <v>29</v>
      </c>
      <c r="H24" s="8">
        <f>+D9+H21</f>
        <v>26070</v>
      </c>
      <c r="I24" s="8">
        <f>I21+O21</f>
        <v>28.46</v>
      </c>
      <c r="P24" s="8">
        <f>E9</f>
        <v>0</v>
      </c>
      <c r="Q24" s="8">
        <v>0</v>
      </c>
      <c r="W24" s="8">
        <v>0</v>
      </c>
    </row>
    <row r="25" spans="2:28" x14ac:dyDescent="0.25">
      <c r="B25" t="s">
        <v>30</v>
      </c>
      <c r="H25" s="8">
        <f>+D9+H22</f>
        <v>26070</v>
      </c>
      <c r="I25" s="8">
        <f>I22+P22</f>
        <v>28.46</v>
      </c>
      <c r="P25" s="8">
        <v>0</v>
      </c>
      <c r="Q25" s="8">
        <f>E10</f>
        <v>0.36</v>
      </c>
      <c r="W25" s="8">
        <v>0</v>
      </c>
    </row>
    <row r="26" spans="2:28" x14ac:dyDescent="0.25">
      <c r="B26" s="19" t="s">
        <v>8</v>
      </c>
      <c r="H26" s="8">
        <f>(H25+H27)/2</f>
        <v>26970</v>
      </c>
      <c r="I26" s="8">
        <f>I23+P23</f>
        <v>28.46</v>
      </c>
      <c r="Q26" s="8">
        <f>E10</f>
        <v>0.36</v>
      </c>
      <c r="W26" s="8">
        <v>0</v>
      </c>
      <c r="X26" s="8">
        <v>30</v>
      </c>
      <c r="Y26" s="8" t="str">
        <f>C10</f>
        <v>Bank of New York Mellon</v>
      </c>
    </row>
    <row r="27" spans="2:28" x14ac:dyDescent="0.25">
      <c r="B27" t="s">
        <v>37</v>
      </c>
      <c r="H27" s="8">
        <f>+D10+H24</f>
        <v>27870</v>
      </c>
      <c r="I27" s="8">
        <f>I24+P24</f>
        <v>28.46</v>
      </c>
      <c r="Q27" s="8">
        <f>E10</f>
        <v>0.36</v>
      </c>
      <c r="R27" s="8">
        <v>0</v>
      </c>
      <c r="W27" s="8">
        <v>0</v>
      </c>
    </row>
    <row r="28" spans="2:28" x14ac:dyDescent="0.25">
      <c r="H28" s="8">
        <f>+D10+H25</f>
        <v>27870</v>
      </c>
      <c r="I28" s="8">
        <f>I25+Q25</f>
        <v>28.82</v>
      </c>
      <c r="Q28" s="8">
        <v>0</v>
      </c>
      <c r="R28" s="8">
        <f>E11</f>
        <v>1.96</v>
      </c>
      <c r="W28" s="8">
        <v>0</v>
      </c>
    </row>
    <row r="29" spans="2:28" x14ac:dyDescent="0.25">
      <c r="B29" s="19" t="s">
        <v>31</v>
      </c>
      <c r="H29" s="8">
        <f>(H28+H30)/2</f>
        <v>28760</v>
      </c>
      <c r="I29" s="8">
        <f>I26+Q26</f>
        <v>28.82</v>
      </c>
      <c r="R29" s="8">
        <f>E11</f>
        <v>1.96</v>
      </c>
      <c r="W29" s="8">
        <v>0</v>
      </c>
      <c r="X29" s="8">
        <v>48</v>
      </c>
      <c r="Y29" s="8" t="str">
        <f>C11</f>
        <v>PIMCO</v>
      </c>
    </row>
    <row r="30" spans="2:28" x14ac:dyDescent="0.25">
      <c r="B30" s="25" t="s">
        <v>32</v>
      </c>
      <c r="H30" s="8">
        <f>+D11+H27</f>
        <v>29650</v>
      </c>
      <c r="I30" s="8">
        <f>I27+Q27</f>
        <v>28.82</v>
      </c>
      <c r="R30" s="8">
        <f>E11</f>
        <v>1.96</v>
      </c>
      <c r="S30" s="8">
        <v>0</v>
      </c>
      <c r="W30" s="8">
        <v>0</v>
      </c>
    </row>
    <row r="31" spans="2:28" x14ac:dyDescent="0.25">
      <c r="B31" s="25" t="s">
        <v>33</v>
      </c>
      <c r="H31" s="8">
        <f>+D11+H28</f>
        <v>29650</v>
      </c>
      <c r="I31" s="8">
        <f>I28+R28</f>
        <v>30.78</v>
      </c>
      <c r="R31" s="8">
        <v>0</v>
      </c>
      <c r="S31" s="8">
        <f>E12</f>
        <v>0.32</v>
      </c>
      <c r="W31" s="8">
        <v>0</v>
      </c>
    </row>
    <row r="32" spans="2:28" x14ac:dyDescent="0.25">
      <c r="B32" t="s">
        <v>34</v>
      </c>
      <c r="G32" s="21"/>
      <c r="H32" s="8">
        <f>(H31+H33)/2</f>
        <v>30476.5</v>
      </c>
      <c r="I32" s="8">
        <f>I29+R29</f>
        <v>30.78</v>
      </c>
      <c r="S32" s="8">
        <f>E12</f>
        <v>0.32</v>
      </c>
      <c r="W32" s="8">
        <v>0</v>
      </c>
      <c r="X32" s="8">
        <v>55</v>
      </c>
      <c r="Y32" s="18" t="str">
        <f>C12</f>
        <v>Amundi</v>
      </c>
    </row>
    <row r="33" spans="2:25" x14ac:dyDescent="0.25">
      <c r="B33" t="s">
        <v>35</v>
      </c>
      <c r="C33" s="1"/>
      <c r="G33" s="22"/>
      <c r="H33" s="8">
        <f>+D12+H30</f>
        <v>31303</v>
      </c>
      <c r="I33" s="8">
        <f>I30+R30</f>
        <v>30.78</v>
      </c>
      <c r="S33" s="8">
        <f>E12</f>
        <v>0.32</v>
      </c>
      <c r="T33" s="8">
        <v>0</v>
      </c>
      <c r="W33" s="8">
        <v>0</v>
      </c>
    </row>
    <row r="34" spans="2:25" x14ac:dyDescent="0.25">
      <c r="B34" t="s">
        <v>36</v>
      </c>
      <c r="C34" s="1"/>
      <c r="G34" s="22"/>
      <c r="H34" s="8">
        <f>+D12+H31</f>
        <v>31303</v>
      </c>
      <c r="I34" s="8">
        <f>I31+S31</f>
        <v>31.1</v>
      </c>
      <c r="S34" s="8">
        <v>0</v>
      </c>
      <c r="T34" s="17">
        <f>E13</f>
        <v>0</v>
      </c>
      <c r="W34" s="8">
        <v>0</v>
      </c>
    </row>
    <row r="35" spans="2:25" x14ac:dyDescent="0.25">
      <c r="C35" s="1"/>
      <c r="G35" s="23"/>
      <c r="H35" s="8">
        <f>(H34+H36)/2</f>
        <v>32043.5</v>
      </c>
      <c r="I35" s="8">
        <f>I32+S32</f>
        <v>31.1</v>
      </c>
      <c r="T35" s="17">
        <f>E13</f>
        <v>0</v>
      </c>
      <c r="W35" s="8">
        <v>0</v>
      </c>
      <c r="X35" s="8">
        <v>62</v>
      </c>
      <c r="Y35" s="8" t="str">
        <f>C13</f>
        <v>Prudential Financial</v>
      </c>
    </row>
    <row r="36" spans="2:25" x14ac:dyDescent="0.25">
      <c r="B36" t="s">
        <v>38</v>
      </c>
      <c r="C36" s="1"/>
      <c r="G36" s="24"/>
      <c r="H36" s="17">
        <f>+D13+H33</f>
        <v>32784</v>
      </c>
      <c r="I36" s="8">
        <f>I33+S33</f>
        <v>31.1</v>
      </c>
      <c r="T36" s="17">
        <f>E13</f>
        <v>0</v>
      </c>
      <c r="U36" s="8">
        <v>0</v>
      </c>
      <c r="W36" s="8">
        <v>0</v>
      </c>
    </row>
    <row r="37" spans="2:25" x14ac:dyDescent="0.25">
      <c r="C37" s="22" t="s">
        <v>39</v>
      </c>
      <c r="G37" s="24"/>
      <c r="H37" s="17">
        <f>+D13+H34</f>
        <v>32784</v>
      </c>
      <c r="I37" s="17">
        <f>I34+T34</f>
        <v>31.1</v>
      </c>
      <c r="T37" s="8">
        <v>0</v>
      </c>
      <c r="U37" s="8">
        <f>E14</f>
        <v>0</v>
      </c>
      <c r="W37" s="8">
        <v>0</v>
      </c>
    </row>
    <row r="38" spans="2:25" x14ac:dyDescent="0.25">
      <c r="C38" s="22" t="s">
        <v>40</v>
      </c>
      <c r="G38" s="24"/>
      <c r="H38" s="8">
        <f>(H37+H39)/2</f>
        <v>33223.5</v>
      </c>
      <c r="I38" s="17">
        <f>I35+T35</f>
        <v>31.1</v>
      </c>
      <c r="U38" s="8">
        <f>E14</f>
        <v>0</v>
      </c>
      <c r="W38" s="8">
        <v>0</v>
      </c>
      <c r="X38" s="8">
        <v>70</v>
      </c>
      <c r="Y38" s="8" t="str">
        <f>C14</f>
        <v>AXA Group</v>
      </c>
    </row>
    <row r="39" spans="2:25" x14ac:dyDescent="0.25">
      <c r="G39" s="24"/>
      <c r="H39" s="17">
        <f>+D14+H36</f>
        <v>33663</v>
      </c>
      <c r="I39" s="17">
        <f>I36+T36</f>
        <v>31.1</v>
      </c>
      <c r="U39" s="8">
        <f>E14</f>
        <v>0</v>
      </c>
      <c r="V39" s="8">
        <v>0</v>
      </c>
      <c r="W39" s="8">
        <v>0</v>
      </c>
    </row>
    <row r="40" spans="2:25" x14ac:dyDescent="0.25">
      <c r="C40" s="1"/>
      <c r="H40" s="17">
        <f>+D14+H37</f>
        <v>33663</v>
      </c>
      <c r="I40" s="17">
        <f>I37+U37</f>
        <v>31.1</v>
      </c>
      <c r="U40" s="8">
        <v>0</v>
      </c>
      <c r="V40" s="8">
        <f>E15</f>
        <v>6.72</v>
      </c>
      <c r="W40" s="8">
        <v>0</v>
      </c>
    </row>
    <row r="41" spans="2:25" x14ac:dyDescent="0.25">
      <c r="H41" s="8">
        <f>(H40+H42)/2</f>
        <v>33939</v>
      </c>
      <c r="I41" s="17">
        <f>I38+U38</f>
        <v>31.1</v>
      </c>
      <c r="V41" s="8">
        <f>E15</f>
        <v>6.72</v>
      </c>
      <c r="W41" s="8">
        <v>0</v>
      </c>
      <c r="X41" s="8">
        <v>75</v>
      </c>
      <c r="Y41" s="8" t="str">
        <f>C15</f>
        <v>Morgan Stanley</v>
      </c>
    </row>
    <row r="42" spans="2:25" x14ac:dyDescent="0.25">
      <c r="C42" s="1"/>
      <c r="H42" s="17">
        <f>+D15+H39</f>
        <v>34215</v>
      </c>
      <c r="I42" s="17">
        <f>I39+U39</f>
        <v>31.1</v>
      </c>
      <c r="V42" s="8">
        <f>E15</f>
        <v>6.72</v>
      </c>
      <c r="W42" s="8">
        <v>0</v>
      </c>
    </row>
    <row r="43" spans="2:25" x14ac:dyDescent="0.25">
      <c r="C43" s="1"/>
      <c r="H43" s="17">
        <f>+D15+H40</f>
        <v>34215</v>
      </c>
      <c r="I43" s="8">
        <f>I42</f>
        <v>31.1</v>
      </c>
      <c r="V43" s="8">
        <v>0</v>
      </c>
      <c r="W43" s="8">
        <v>0</v>
      </c>
    </row>
    <row r="44" spans="2:25" x14ac:dyDescent="0.25">
      <c r="C44" s="1"/>
    </row>
  </sheetData>
  <mergeCells count="1">
    <mergeCell ref="J1:W1"/>
  </mergeCells>
  <hyperlinks>
    <hyperlink ref="D19" r:id="rId1" xr:uid="{92329700-21DD-4E7A-8D07-BD92FF3921E5}"/>
    <hyperlink ref="B26" r:id="rId2" xr:uid="{FF90FE29-513B-4025-8923-A109BD97546B}"/>
    <hyperlink ref="C37" r:id="rId3" xr:uid="{77C37615-79BD-4120-A9C5-E86958367D0E}"/>
    <hyperlink ref="C38" r:id="rId4" xr:uid="{2EDE53F0-C092-41DA-986C-522CD2496304}"/>
    <hyperlink ref="B29" r:id="rId5" xr:uid="{AD53EEE4-D9A4-4BD7-84E5-95676BE57F6A}"/>
    <hyperlink ref="B30" r:id="rId6" xr:uid="{B53BF078-0F45-47E8-AD6F-6B97B804F41E}"/>
    <hyperlink ref="B31" r:id="rId7" xr:uid="{779166BA-3310-448F-A6A4-CED6B981E85E}"/>
  </hyperlinks>
  <pageMargins left="0.23622047244094491" right="0.23622047244094491" top="0.74803149606299213" bottom="0.74803149606299213" header="0.31496062992125984" footer="0.31496062992125984"/>
  <pageSetup paperSize="9" scale="62" orientation="landscape" horizontalDpi="0" verticalDpi="0" r:id="rId8"/>
  <headerFooter>
    <oddFooter>&amp;L&amp;F&amp;R&amp;A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ESG Investment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bengin squareprofile</dc:title>
  <dc:creator>Peter Bretscher</dc:creator>
  <dc:description>Registered Copyright TXu 512 154 © 2009
peter.bretscher@bengin.com</dc:description>
  <cp:lastModifiedBy>Peter Bretscher</cp:lastModifiedBy>
  <cp:lastPrinted>2021-01-16T18:23:52Z</cp:lastPrinted>
  <dcterms:created xsi:type="dcterms:W3CDTF">2009-10-19T10:18:38Z</dcterms:created>
  <dcterms:modified xsi:type="dcterms:W3CDTF">2021-01-19T14:41:01Z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1mG-FwQ1ByAVwBVT_in7GkaakNh12jLbLnNaEOVgoBq4</vt:lpwstr>
  </property>
  <property fmtid="{D5CDD505-2E9C-101B-9397-08002B2CF9AE}" pid="4" name="Google.Documents.RevisionId">
    <vt:lpwstr>12058378989187303749</vt:lpwstr>
  </property>
  <property fmtid="{D5CDD505-2E9C-101B-9397-08002B2CF9AE}" pid="5" name="Google.Documents.PluginVersion">
    <vt:lpwstr>2.0.1974.7364</vt:lpwstr>
  </property>
  <property fmtid="{D5CDD505-2E9C-101B-9397-08002B2CF9AE}" pid="6" name="Google.Documents.MergeIncapabilityFlags">
    <vt:i4>0</vt:i4>
  </property>
</Properties>
</file>