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projects/P12/P12.0041 FSG Shared Values/2020/"/>
    </mc:Choice>
  </mc:AlternateContent>
  <xr:revisionPtr revIDLastSave="12" documentId="8_{C62ADD43-5C98-4DF6-8882-CD17E28DD273}" xr6:coauthVersionLast="45" xr6:coauthVersionMax="45" xr10:uidLastSave="{8CC24B05-A2E8-4012-A5DF-8D6FAF020EDD}"/>
  <bookViews>
    <workbookView xWindow="-120" yWindow="-120" windowWidth="25440" windowHeight="15540" xr2:uid="{00000000-000D-0000-FFFF-FFFF00000000}"/>
  </bookViews>
  <sheets>
    <sheet name="Wealth vs. Health" sheetId="10" r:id="rId1"/>
  </sheets>
  <definedNames>
    <definedName name="_xlnm.Print_Area" localSheetId="0">'Wealth vs. Health'!$A$1:$T$32</definedName>
  </definedName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0" l="1"/>
  <c r="E11" i="10"/>
  <c r="E10" i="10"/>
  <c r="E9" i="10"/>
  <c r="E8" i="10"/>
  <c r="E7" i="10"/>
  <c r="E4" i="10"/>
  <c r="E5" i="10"/>
  <c r="E6" i="10"/>
  <c r="T26" i="10" l="1"/>
  <c r="T25" i="10"/>
  <c r="T24" i="10"/>
  <c r="G24" i="10"/>
  <c r="S23" i="10"/>
  <c r="S22" i="10"/>
  <c r="G22" i="10"/>
  <c r="R21" i="10"/>
  <c r="R20" i="10"/>
  <c r="G20" i="10"/>
  <c r="Q19" i="10"/>
  <c r="Q18" i="10"/>
  <c r="G18" i="10"/>
  <c r="P17" i="10"/>
  <c r="P16" i="10"/>
  <c r="G16" i="10"/>
  <c r="O15" i="10"/>
  <c r="E15" i="10"/>
  <c r="D15" i="10"/>
  <c r="Y14" i="10"/>
  <c r="X14" i="10"/>
  <c r="O14" i="10"/>
  <c r="G14" i="10"/>
  <c r="Y13" i="10"/>
  <c r="X13" i="10"/>
  <c r="N13" i="10"/>
  <c r="Y12" i="10"/>
  <c r="X12" i="10"/>
  <c r="N12" i="10"/>
  <c r="G12" i="10"/>
  <c r="Y11" i="10"/>
  <c r="X11" i="10"/>
  <c r="M11" i="10"/>
  <c r="Y10" i="10"/>
  <c r="X10" i="10"/>
  <c r="M10" i="10"/>
  <c r="G10" i="10"/>
  <c r="Y9" i="10"/>
  <c r="X9" i="10"/>
  <c r="L9" i="10"/>
  <c r="Y8" i="10"/>
  <c r="X8" i="10"/>
  <c r="L8" i="10"/>
  <c r="G8" i="10"/>
  <c r="Y7" i="10"/>
  <c r="X7" i="10"/>
  <c r="K7" i="10"/>
  <c r="I7" i="10"/>
  <c r="Y6" i="10"/>
  <c r="X6" i="10"/>
  <c r="K6" i="10"/>
  <c r="I6" i="10"/>
  <c r="G6" i="10"/>
  <c r="Y5" i="10"/>
  <c r="AC5" i="10" s="1"/>
  <c r="AB6" i="10" s="1"/>
  <c r="AC6" i="10" s="1"/>
  <c r="AB7" i="10" s="1"/>
  <c r="AC7" i="10" s="1"/>
  <c r="AB8" i="10" s="1"/>
  <c r="AC8" i="10" s="1"/>
  <c r="AB9" i="10" s="1"/>
  <c r="X5" i="10"/>
  <c r="AA5" i="10" s="1"/>
  <c r="Z6" i="10" s="1"/>
  <c r="AA6" i="10" s="1"/>
  <c r="Z7" i="10" s="1"/>
  <c r="J5" i="10"/>
  <c r="H5" i="10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J4" i="10"/>
  <c r="G4" i="10"/>
  <c r="T3" i="10"/>
  <c r="S3" i="10"/>
  <c r="R3" i="10"/>
  <c r="Q3" i="10"/>
  <c r="P3" i="10"/>
  <c r="O3" i="10"/>
  <c r="N3" i="10"/>
  <c r="M3" i="10"/>
  <c r="L3" i="10"/>
  <c r="K3" i="10"/>
  <c r="J3" i="10"/>
  <c r="AC9" i="10" l="1"/>
  <c r="AB10" i="10" s="1"/>
  <c r="AC10" i="10" s="1"/>
  <c r="AB11" i="10" s="1"/>
  <c r="AC11" i="10" s="1"/>
  <c r="AB12" i="10" s="1"/>
  <c r="AC12" i="10" s="1"/>
  <c r="AB13" i="10" s="1"/>
  <c r="AC13" i="10" s="1"/>
  <c r="AB14" i="10" s="1"/>
  <c r="AC14" i="10" s="1"/>
  <c r="AC4" i="10" s="1"/>
  <c r="I9" i="10"/>
  <c r="I11" i="10" s="1"/>
  <c r="I13" i="10" s="1"/>
  <c r="I15" i="10" s="1"/>
  <c r="I17" i="10" s="1"/>
  <c r="I19" i="10" s="1"/>
  <c r="I21" i="10" s="1"/>
  <c r="I23" i="10" s="1"/>
  <c r="I25" i="10" s="1"/>
  <c r="I26" i="10" s="1"/>
  <c r="I8" i="10"/>
  <c r="I10" i="10" s="1"/>
  <c r="I12" i="10" s="1"/>
  <c r="I14" i="10" s="1"/>
  <c r="I16" i="10" s="1"/>
  <c r="I18" i="10" s="1"/>
  <c r="I20" i="10" s="1"/>
  <c r="I22" i="10" s="1"/>
  <c r="I24" i="10" s="1"/>
  <c r="AA7" i="10"/>
  <c r="Z8" i="10" s="1"/>
  <c r="AA8" i="10" s="1"/>
  <c r="Z9" i="10" s="1"/>
  <c r="AA9" i="10" s="1"/>
  <c r="Z10" i="10" s="1"/>
  <c r="AA10" i="10" s="1"/>
  <c r="Z11" i="10" s="1"/>
  <c r="AA11" i="10" s="1"/>
  <c r="Z12" i="10" s="1"/>
  <c r="AA12" i="10" s="1"/>
  <c r="Z13" i="10" s="1"/>
  <c r="AA13" i="10" s="1"/>
  <c r="Z14" i="10" s="1"/>
  <c r="AA14" i="10" s="1"/>
  <c r="AA19" i="10" s="1"/>
  <c r="AC19" i="10" l="1"/>
  <c r="AB15" i="10"/>
  <c r="Z15" i="10"/>
  <c r="AA4" i="10"/>
</calcChain>
</file>

<file path=xl/sharedStrings.xml><?xml version="1.0" encoding="utf-8"?>
<sst xmlns="http://schemas.openxmlformats.org/spreadsheetml/2006/main" count="39" uniqueCount="39">
  <si>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</si>
  <si>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</si>
  <si>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</si>
  <si>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</si>
  <si>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</si>
  <si>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</si>
  <si>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</si>
  <si>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</si>
  <si>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</si>
  <si>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</si>
  <si>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</si>
  <si>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</si>
  <si>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</si>
  <si>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Additional infos</t>
  </si>
  <si>
    <t>none</t>
  </si>
  <si>
    <t>Average-Vector</t>
  </si>
  <si>
    <t>Border right &amp; top</t>
  </si>
  <si>
    <t>Sum</t>
  </si>
  <si>
    <t>x-Axis</t>
  </si>
  <si>
    <t>y-Axis</t>
  </si>
  <si>
    <t>https://bengin.net/bes/vector14_e.html</t>
  </si>
  <si>
    <t>https://insede.org/</t>
  </si>
  <si>
    <t>Ask for your license code</t>
  </si>
  <si>
    <t>Wealth vs. Health</t>
  </si>
  <si>
    <t>Campbell Soup</t>
  </si>
  <si>
    <t>General Mills</t>
  </si>
  <si>
    <t>Unilever</t>
  </si>
  <si>
    <t>Danone</t>
  </si>
  <si>
    <t>Nestlé</t>
  </si>
  <si>
    <t>PepsiCo</t>
  </si>
  <si>
    <t>Kellogg</t>
  </si>
  <si>
    <t>Mondelez</t>
  </si>
  <si>
    <t>Coca-Cola</t>
  </si>
  <si>
    <t>EBITDA Margin</t>
  </si>
  <si>
    <t>ATNI Score</t>
  </si>
  <si>
    <t>https://www.institutionalinvestor.com/article/b1n706z8lqfscs/Where-ESG-Ratings-Fail-The-Case-for-New-Metrics</t>
  </si>
  <si>
    <t>Institutional Investor</t>
  </si>
  <si>
    <t>© 2011/2020, Peter Bretscher</t>
  </si>
  <si>
    <t>Hybrid Performance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</si>
</sst>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'Wealth vs. Health'!$C$3</c:f>
          <c:strCache>
            <c:ptCount val="1"/>
            <c:pt idx="0">
              <c:v>Wealth vs. Health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'Wealth vs. Health'!$I$3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6.3</c:v>
                </c:pt>
                <c:pt idx="5">
                  <c:v>6.3</c:v>
                </c:pt>
                <c:pt idx="6">
                  <c:v>13</c:v>
                </c:pt>
                <c:pt idx="7">
                  <c:v>13</c:v>
                </c:pt>
                <c:pt idx="8">
                  <c:v>19.3</c:v>
                </c:pt>
                <c:pt idx="9">
                  <c:v>19.3</c:v>
                </c:pt>
                <c:pt idx="10">
                  <c:v>26.1</c:v>
                </c:pt>
                <c:pt idx="11">
                  <c:v>26.1</c:v>
                </c:pt>
                <c:pt idx="12">
                  <c:v>31.3</c:v>
                </c:pt>
                <c:pt idx="13">
                  <c:v>31.3</c:v>
                </c:pt>
                <c:pt idx="14">
                  <c:v>36.299999999999997</c:v>
                </c:pt>
                <c:pt idx="15">
                  <c:v>36.299999999999997</c:v>
                </c:pt>
                <c:pt idx="16">
                  <c:v>42.199999999999996</c:v>
                </c:pt>
                <c:pt idx="17">
                  <c:v>42.199999999999996</c:v>
                </c:pt>
                <c:pt idx="18">
                  <c:v>45.199999999999996</c:v>
                </c:pt>
                <c:pt idx="19">
                  <c:v>45.199999999999996</c:v>
                </c:pt>
                <c:pt idx="20">
                  <c:v>45.199999999999996</c:v>
                </c:pt>
                <c:pt idx="21">
                  <c:v>45.199999999999996</c:v>
                </c:pt>
                <c:pt idx="22">
                  <c:v>45.199999999999996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3C0-ACF5-8EECE0DE2BE1}"/>
            </c:ext>
          </c:extLst>
        </c:ser>
        <c:ser>
          <c:idx val="1"/>
          <c:order val="1"/>
          <c:tx>
            <c:strRef>
              <c:f>'Wealth vs. Health'!$J$3</c:f>
              <c:strCache>
                <c:ptCount val="1"/>
                <c:pt idx="0">
                  <c:v>Campbell Soup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Health'!$J$4:$J$26</c:f>
              <c:numCache>
                <c:formatCode>#,##0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3C0-ACF5-8EECE0DE2BE1}"/>
            </c:ext>
          </c:extLst>
        </c:ser>
        <c:ser>
          <c:idx val="2"/>
          <c:order val="2"/>
          <c:tx>
            <c:strRef>
              <c:f>'Wealth vs. Health'!$K$3</c:f>
              <c:strCache>
                <c:ptCount val="1"/>
                <c:pt idx="0">
                  <c:v>General Mills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F-43C0-ACF5-8EECE0DE2BE1}"/>
            </c:ext>
          </c:extLst>
        </c:ser>
        <c:ser>
          <c:idx val="3"/>
          <c:order val="3"/>
          <c:tx>
            <c:strRef>
              <c:f>'Wealth vs. Health'!$L$3</c:f>
              <c:strCache>
                <c:ptCount val="1"/>
                <c:pt idx="0">
                  <c:v>Unilever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</c:v>
                </c:pt>
                <c:pt idx="5">
                  <c:v>6.7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F-43C0-ACF5-8EECE0DE2BE1}"/>
            </c:ext>
          </c:extLst>
        </c:ser>
        <c:ser>
          <c:idx val="4"/>
          <c:order val="4"/>
          <c:tx>
            <c:strRef>
              <c:f>'Wealth vs. Health'!$M$3</c:f>
              <c:strCache>
                <c:ptCount val="1"/>
                <c:pt idx="0">
                  <c:v>Danone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</c:v>
                </c:pt>
                <c:pt idx="7">
                  <c:v>6.3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1F-43C0-ACF5-8EECE0DE2BE1}"/>
            </c:ext>
          </c:extLst>
        </c:ser>
        <c:ser>
          <c:idx val="5"/>
          <c:order val="5"/>
          <c:tx>
            <c:strRef>
              <c:f>'Wealth vs. Health'!$N$3</c:f>
              <c:strCache>
                <c:ptCount val="1"/>
                <c:pt idx="0">
                  <c:v>Nestlé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6.8</c:v>
                </c:pt>
                <c:pt idx="9">
                  <c:v>6.8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1F-43C0-ACF5-8EECE0DE2BE1}"/>
            </c:ext>
          </c:extLst>
        </c:ser>
        <c:ser>
          <c:idx val="6"/>
          <c:order val="6"/>
          <c:tx>
            <c:strRef>
              <c:f>'Wealth vs. Health'!$O$3</c:f>
              <c:strCache>
                <c:ptCount val="1"/>
                <c:pt idx="0">
                  <c:v>PepsiCo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</c:v>
                </c:pt>
                <c:pt idx="11">
                  <c:v>5.2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1F-43C0-ACF5-8EECE0DE2BE1}"/>
            </c:ext>
          </c:extLst>
        </c:ser>
        <c:ser>
          <c:idx val="7"/>
          <c:order val="7"/>
          <c:tx>
            <c:strRef>
              <c:f>'Wealth vs. Health'!$P$3</c:f>
              <c:strCache>
                <c:ptCount val="1"/>
                <c:pt idx="0">
                  <c:v>Kellogg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1F-43C0-ACF5-8EECE0DE2BE1}"/>
            </c:ext>
          </c:extLst>
        </c:ser>
        <c:ser>
          <c:idx val="8"/>
          <c:order val="8"/>
          <c:tx>
            <c:strRef>
              <c:f>'Wealth vs. Health'!$Q$3</c:f>
              <c:strCache>
                <c:ptCount val="1"/>
                <c:pt idx="0">
                  <c:v>Mondelez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5.9</c:v>
                </c:pt>
                <c:pt idx="15">
                  <c:v>5.9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1F-43C0-ACF5-8EECE0DE2BE1}"/>
            </c:ext>
          </c:extLst>
        </c:ser>
        <c:ser>
          <c:idx val="9"/>
          <c:order val="9"/>
          <c:tx>
            <c:strRef>
              <c:f>'Wealth vs. Health'!$R$3</c:f>
              <c:strCache>
                <c:ptCount val="1"/>
                <c:pt idx="0">
                  <c:v>Coca-Cola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1F-43C0-ACF5-8EECE0DE2BE1}"/>
            </c:ext>
          </c:extLst>
        </c:ser>
        <c:ser>
          <c:idx val="10"/>
          <c:order val="10"/>
          <c:tx>
            <c:strRef>
              <c:f>'Wealth vs. Health'!$S$3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1F-43C0-ACF5-8EECE0DE2BE1}"/>
            </c:ext>
          </c:extLst>
        </c:ser>
        <c:ser>
          <c:idx val="11"/>
          <c:order val="11"/>
          <c:tx>
            <c:strRef>
              <c:f>'Wealth vs. Health'!$T$3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'Wealth vs. Health'!$H$4:$H$26</c:f>
              <c:numCache>
                <c:formatCode>#,##0</c:formatCode>
                <c:ptCount val="23"/>
                <c:pt idx="0">
                  <c:v>0</c:v>
                </c:pt>
                <c:pt idx="1">
                  <c:v>25.3</c:v>
                </c:pt>
                <c:pt idx="2">
                  <c:v>25.3</c:v>
                </c:pt>
                <c:pt idx="3">
                  <c:v>46.6</c:v>
                </c:pt>
                <c:pt idx="4">
                  <c:v>46.6</c:v>
                </c:pt>
                <c:pt idx="5">
                  <c:v>67.5</c:v>
                </c:pt>
                <c:pt idx="6">
                  <c:v>67.5</c:v>
                </c:pt>
                <c:pt idx="7">
                  <c:v>88.2</c:v>
                </c:pt>
                <c:pt idx="8">
                  <c:v>88.2</c:v>
                </c:pt>
                <c:pt idx="9">
                  <c:v>108.2</c:v>
                </c:pt>
                <c:pt idx="10">
                  <c:v>108.2</c:v>
                </c:pt>
                <c:pt idx="11">
                  <c:v>127.9</c:v>
                </c:pt>
                <c:pt idx="12">
                  <c:v>127.9</c:v>
                </c:pt>
                <c:pt idx="13">
                  <c:v>145.70000000000002</c:v>
                </c:pt>
                <c:pt idx="14">
                  <c:v>145.70000000000002</c:v>
                </c:pt>
                <c:pt idx="15">
                  <c:v>163.4</c:v>
                </c:pt>
                <c:pt idx="16">
                  <c:v>163.4</c:v>
                </c:pt>
                <c:pt idx="17">
                  <c:v>168.6</c:v>
                </c:pt>
                <c:pt idx="18">
                  <c:v>168.6</c:v>
                </c:pt>
                <c:pt idx="19">
                  <c:v>168.6</c:v>
                </c:pt>
                <c:pt idx="20">
                  <c:v>168.6</c:v>
                </c:pt>
                <c:pt idx="21">
                  <c:v>173.6</c:v>
                </c:pt>
                <c:pt idx="22">
                  <c:v>173.6</c:v>
                </c:pt>
              </c:numCache>
            </c:numRef>
          </c:cat>
          <c:val>
            <c:numRef>
              <c:f>'Wealth vs. Health'!$T$4:$T$26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'Wealth vs. Health'!$Z$5:$Z$6</c:f>
              <c:numCache>
                <c:formatCode>#,##0</c:formatCode>
                <c:ptCount val="2"/>
                <c:pt idx="0">
                  <c:v>0</c:v>
                </c:pt>
                <c:pt idx="1">
                  <c:v>25.3</c:v>
                </c:pt>
              </c:numCache>
            </c:numRef>
          </c:xVal>
          <c:yVal>
            <c:numRef>
              <c:f>'Wealth vs. Health'!$AB$5:$AB$6</c:f>
              <c:numCache>
                <c:formatCode>#,##0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1F-43C0-ACF5-8EECE0DE2BE1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'Wealth vs. Health'!$Z$6:$Z$7</c:f>
              <c:numCache>
                <c:formatCode>#,##0</c:formatCode>
                <c:ptCount val="2"/>
                <c:pt idx="0">
                  <c:v>25.3</c:v>
                </c:pt>
                <c:pt idx="1">
                  <c:v>46.6</c:v>
                </c:pt>
              </c:numCache>
            </c:numRef>
          </c:xVal>
          <c:yVal>
            <c:numRef>
              <c:f>'Wealth vs. Health'!$AB$6:$AB$7</c:f>
              <c:numCache>
                <c:formatCode>#,##0</c:formatCode>
                <c:ptCount val="2"/>
                <c:pt idx="0">
                  <c:v>4</c:v>
                </c:pt>
                <c:pt idx="1">
                  <c:v>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1F-43C0-ACF5-8EECE0DE2BE1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'Wealth vs. Health'!$Z$7:$Z$8</c:f>
              <c:numCache>
                <c:formatCode>#,##0</c:formatCode>
                <c:ptCount val="2"/>
                <c:pt idx="0">
                  <c:v>46.6</c:v>
                </c:pt>
                <c:pt idx="1">
                  <c:v>67.5</c:v>
                </c:pt>
              </c:numCache>
            </c:numRef>
          </c:xVal>
          <c:yVal>
            <c:numRef>
              <c:f>'Wealth vs. Health'!$AB$7:$AB$8</c:f>
              <c:numCache>
                <c:formatCode>#,##0</c:formatCode>
                <c:ptCount val="2"/>
                <c:pt idx="0">
                  <c:v>6.3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71F-43C0-ACF5-8EECE0DE2BE1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Health'!$Z$8:$Z$9</c:f>
              <c:numCache>
                <c:formatCode>#,##0</c:formatCode>
                <c:ptCount val="2"/>
                <c:pt idx="0">
                  <c:v>67.5</c:v>
                </c:pt>
                <c:pt idx="1">
                  <c:v>88.2</c:v>
                </c:pt>
              </c:numCache>
            </c:numRef>
          </c:xVal>
          <c:yVal>
            <c:numRef>
              <c:f>'Wealth vs. Health'!$AB$8:$AB$9</c:f>
              <c:numCache>
                <c:formatCode>#,##0</c:formatCode>
                <c:ptCount val="2"/>
                <c:pt idx="0">
                  <c:v>13</c:v>
                </c:pt>
                <c:pt idx="1">
                  <c:v>19.3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71F-43C0-ACF5-8EECE0DE2BE1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Health'!$Z$9:$Z$10</c:f>
              <c:numCache>
                <c:formatCode>#,##0</c:formatCode>
                <c:ptCount val="2"/>
                <c:pt idx="0">
                  <c:v>88.2</c:v>
                </c:pt>
                <c:pt idx="1">
                  <c:v>108.2</c:v>
                </c:pt>
              </c:numCache>
            </c:numRef>
          </c:xVal>
          <c:yVal>
            <c:numRef>
              <c:f>'Wealth vs. Health'!$AB$9:$AB$10</c:f>
              <c:numCache>
                <c:formatCode>#,##0</c:formatCode>
                <c:ptCount val="2"/>
                <c:pt idx="0">
                  <c:v>19.3</c:v>
                </c:pt>
                <c:pt idx="1">
                  <c:v>26.1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71F-43C0-ACF5-8EECE0DE2BE1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Health'!$Z$10:$AA$10</c:f>
              <c:numCache>
                <c:formatCode>#,##0</c:formatCode>
                <c:ptCount val="2"/>
                <c:pt idx="0">
                  <c:v>108.2</c:v>
                </c:pt>
                <c:pt idx="1">
                  <c:v>127.9</c:v>
                </c:pt>
              </c:numCache>
            </c:numRef>
          </c:xVal>
          <c:yVal>
            <c:numRef>
              <c:f>'Wealth vs. Health'!$AB$10:$AC$10</c:f>
              <c:numCache>
                <c:formatCode>#,##0</c:formatCode>
                <c:ptCount val="2"/>
                <c:pt idx="0">
                  <c:v>26.1</c:v>
                </c:pt>
                <c:pt idx="1">
                  <c:v>31.3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71F-43C0-ACF5-8EECE0DE2BE1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Health'!$Z$11:$AA$11</c:f>
              <c:numCache>
                <c:formatCode>#,##0</c:formatCode>
                <c:ptCount val="2"/>
                <c:pt idx="0">
                  <c:v>127.9</c:v>
                </c:pt>
                <c:pt idx="1">
                  <c:v>145.70000000000002</c:v>
                </c:pt>
              </c:numCache>
            </c:numRef>
          </c:xVal>
          <c:yVal>
            <c:numRef>
              <c:f>'Wealth vs. Health'!$AB$11:$AC$11</c:f>
              <c:numCache>
                <c:formatCode>#,##0</c:formatCode>
                <c:ptCount val="2"/>
                <c:pt idx="0">
                  <c:v>31.3</c:v>
                </c:pt>
                <c:pt idx="1">
                  <c:v>36.299999999999997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71F-43C0-ACF5-8EECE0DE2BE1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Health'!$Z$12:$AA$12</c:f>
              <c:numCache>
                <c:formatCode>#,##0</c:formatCode>
                <c:ptCount val="2"/>
                <c:pt idx="0">
                  <c:v>145.70000000000002</c:v>
                </c:pt>
                <c:pt idx="1">
                  <c:v>163.4</c:v>
                </c:pt>
              </c:numCache>
            </c:numRef>
          </c:xVal>
          <c:yVal>
            <c:numRef>
              <c:f>'Wealth vs. Health'!$AB$12:$AC$12</c:f>
              <c:numCache>
                <c:formatCode>#,##0</c:formatCode>
                <c:ptCount val="2"/>
                <c:pt idx="0">
                  <c:v>36.299999999999997</c:v>
                </c:pt>
                <c:pt idx="1">
                  <c:v>42.199999999999996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71F-43C0-ACF5-8EECE0DE2BE1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Health'!$Z$13:$AA$13</c:f>
              <c:numCache>
                <c:formatCode>#,##0</c:formatCode>
                <c:ptCount val="2"/>
                <c:pt idx="0">
                  <c:v>163.4</c:v>
                </c:pt>
                <c:pt idx="1">
                  <c:v>168.6</c:v>
                </c:pt>
              </c:numCache>
            </c:numRef>
          </c:xVal>
          <c:yVal>
            <c:numRef>
              <c:f>'Wealth vs. Health'!$AB$13:$AC$13</c:f>
              <c:numCache>
                <c:formatCode>#,##0</c:formatCode>
                <c:ptCount val="2"/>
                <c:pt idx="0">
                  <c:v>42.199999999999996</c:v>
                </c:pt>
                <c:pt idx="1">
                  <c:v>45.199999999999996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71F-43C0-ACF5-8EECE0DE2BE1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'Wealth vs. Health'!$Z$14:$AA$14</c:f>
              <c:numCache>
                <c:formatCode>#,##0</c:formatCode>
                <c:ptCount val="2"/>
                <c:pt idx="0">
                  <c:v>168.6</c:v>
                </c:pt>
                <c:pt idx="1">
                  <c:v>168.6</c:v>
                </c:pt>
              </c:numCache>
            </c:numRef>
          </c:xVal>
          <c:yVal>
            <c:numRef>
              <c:f>'Wealth vs. Health'!$AB$14:$AC$14</c:f>
              <c:numCache>
                <c:formatCode>#,##0</c:formatCode>
                <c:ptCount val="2"/>
                <c:pt idx="0">
                  <c:v>45.199999999999996</c:v>
                </c:pt>
                <c:pt idx="1">
                  <c:v>45.199999999999996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71F-43C0-ACF5-8EECE0DE2BE1}"/>
            </c:ext>
          </c:extLst>
        </c:ser>
        <c:ser>
          <c:idx val="12"/>
          <c:order val="22"/>
          <c:tx>
            <c:strRef>
              <c:f>'Wealth vs. Health'!$X$19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'Wealth vs. Health'!$Z$19:$AA$19</c:f>
              <c:numCache>
                <c:formatCode>#,##0</c:formatCode>
                <c:ptCount val="2"/>
                <c:pt idx="0">
                  <c:v>0</c:v>
                </c:pt>
                <c:pt idx="1">
                  <c:v>168.6</c:v>
                </c:pt>
              </c:numCache>
            </c:numRef>
          </c:xVal>
          <c:yVal>
            <c:numRef>
              <c:f>'Wealth vs. Health'!$AB$19:$AC$19</c:f>
              <c:numCache>
                <c:formatCode>#,##0</c:formatCode>
                <c:ptCount val="2"/>
                <c:pt idx="0">
                  <c:v>0</c:v>
                </c:pt>
                <c:pt idx="1">
                  <c:v>45.199999999999996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'Wealth vs. Health'!$E$3</c:f>
              <c:strCache>
                <c:ptCount val="1"/>
                <c:pt idx="0">
                  <c:v>ATNI Score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'Wealth vs. Health'!$D$3</c:f>
              <c:strCache>
                <c:ptCount val="1"/>
                <c:pt idx="0">
                  <c:v>EBITDA Margin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9979</xdr:colOff>
      <xdr:row>0</xdr:row>
      <xdr:rowOff>187325</xdr:rowOff>
    </xdr:from>
    <xdr:to>
      <xdr:col>19</xdr:col>
      <xdr:colOff>38100</xdr:colOff>
      <xdr:row>27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D81A21-7FD6-4F70-8C4C-8F2A2BFEA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</cdr:x>
      <cdr:y>0.84746</cdr:y>
    </cdr:from>
    <cdr:to>
      <cdr:x>0.16177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E2CFF79-433C-444D-98D3-CB173BF9FE1E}"/>
            </a:ext>
          </a:extLst>
        </cdr:cNvPr>
        <cdr:cNvSpPr txBox="1"/>
      </cdr:nvSpPr>
      <cdr:spPr>
        <a:xfrm xmlns:a="http://schemas.openxmlformats.org/drawingml/2006/main" rot="16200000">
          <a:off x="94796" y="508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© Peter</a:t>
          </a:r>
          <a:r>
            <a:rPr lang="de-CH" sz="1000" baseline="0"/>
            <a:t> Bretscher LC P4120-1000</a:t>
          </a:r>
          <a:endParaRPr lang="de-CH" sz="10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titutionalinvestor.com/article/b1n706z8lqfscs/Where-ESG-Ratings-Fail-The-Case-for-New-Metr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4079-8A4C-4820-ACE9-A0D5AB22BE4D}">
  <sheetPr>
    <pageSetUpPr fitToPage="1"/>
  </sheetPr>
  <dimension ref="A1:AG38"/>
  <sheetViews>
    <sheetView tabSelected="1"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1" customWidth="1"/>
    <col min="30" max="16384" width="9.140625" style="1"/>
  </cols>
  <sheetData>
    <row r="1" spans="1:30" ht="18.75" x14ac:dyDescent="0.3">
      <c r="A1" s="35" t="s">
        <v>38</v>
      </c>
      <c r="U1" s="27"/>
      <c r="V1" s="27"/>
      <c r="W1" s="27"/>
      <c r="AD1" s="27"/>
    </row>
    <row r="2" spans="1:30" x14ac:dyDescent="0.25">
      <c r="D2" s="4"/>
      <c r="E2" s="4"/>
      <c r="U2" s="27"/>
      <c r="V2" s="27"/>
      <c r="W2" s="27"/>
      <c r="AD2" s="27"/>
    </row>
    <row r="3" spans="1:30" ht="92.25" customHeight="1" x14ac:dyDescent="0.25">
      <c r="B3" s="7"/>
      <c r="C3" s="10" t="s">
        <v>23</v>
      </c>
      <c r="D3" s="12" t="s">
        <v>33</v>
      </c>
      <c r="E3" s="12" t="s">
        <v>34</v>
      </c>
      <c r="G3" s="19"/>
      <c r="H3" s="20" t="s">
        <v>1</v>
      </c>
      <c r="I3" s="21" t="s">
        <v>0</v>
      </c>
      <c r="J3" s="22" t="str">
        <f>C4</f>
        <v>Campbell Soup</v>
      </c>
      <c r="K3" s="22" t="str">
        <f>C5</f>
        <v>General Mills</v>
      </c>
      <c r="L3" s="22" t="str">
        <f>C6</f>
        <v>Unilever</v>
      </c>
      <c r="M3" s="22" t="str">
        <f>C7</f>
        <v>Danone</v>
      </c>
      <c r="N3" s="22" t="str">
        <f>C8</f>
        <v>Nestlé</v>
      </c>
      <c r="O3" s="22" t="str">
        <f>C9</f>
        <v>PepsiCo</v>
      </c>
      <c r="P3" s="22" t="str">
        <f>C10</f>
        <v>Kellogg</v>
      </c>
      <c r="Q3" s="22" t="str">
        <f>C11</f>
        <v>Mondelez</v>
      </c>
      <c r="R3" s="22" t="str">
        <f>C12</f>
        <v>Coca-Cola</v>
      </c>
      <c r="S3" s="22" t="str">
        <f>C13</f>
        <v>none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1:30" x14ac:dyDescent="0.25">
      <c r="B4" s="7">
        <v>1</v>
      </c>
      <c r="C4" s="2" t="s">
        <v>24</v>
      </c>
      <c r="D4" s="3">
        <v>25.3</v>
      </c>
      <c r="E4" s="3">
        <f>101.2/D4</f>
        <v>4</v>
      </c>
      <c r="G4" s="36" t="str">
        <f>C4</f>
        <v>Campbell Soup</v>
      </c>
      <c r="H4" s="17">
        <v>0</v>
      </c>
      <c r="I4" s="17">
        <v>0</v>
      </c>
      <c r="J4" s="17">
        <f>E4</f>
        <v>4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168.6</v>
      </c>
      <c r="AB4" s="17">
        <v>0</v>
      </c>
      <c r="AC4" s="17">
        <f>AC14</f>
        <v>45.199999999999996</v>
      </c>
      <c r="AD4" s="27"/>
    </row>
    <row r="5" spans="1:30" x14ac:dyDescent="0.25">
      <c r="B5" s="7">
        <v>2</v>
      </c>
      <c r="C5" s="2" t="s">
        <v>25</v>
      </c>
      <c r="D5" s="3">
        <v>21.3</v>
      </c>
      <c r="E5" s="3">
        <f>48.99/D5</f>
        <v>2.2999999999999998</v>
      </c>
      <c r="G5" s="36"/>
      <c r="H5" s="17">
        <f>H4+D4</f>
        <v>25.3</v>
      </c>
      <c r="I5" s="17">
        <v>0</v>
      </c>
      <c r="J5" s="17">
        <f>E4</f>
        <v>4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Y14" si="0">D4</f>
        <v>25.3</v>
      </c>
      <c r="Y5" s="17">
        <f t="shared" si="0"/>
        <v>4</v>
      </c>
      <c r="Z5" s="17">
        <v>0</v>
      </c>
      <c r="AA5" s="17">
        <f>Z5+X5</f>
        <v>25.3</v>
      </c>
      <c r="AB5" s="17">
        <v>0</v>
      </c>
      <c r="AC5" s="17">
        <f>AB5+Y5</f>
        <v>4</v>
      </c>
      <c r="AD5" s="27"/>
    </row>
    <row r="6" spans="1:30" x14ac:dyDescent="0.25">
      <c r="B6" s="7">
        <v>3</v>
      </c>
      <c r="C6" s="2" t="s">
        <v>26</v>
      </c>
      <c r="D6" s="3">
        <v>20.9</v>
      </c>
      <c r="E6" s="3">
        <f>140.03/D6</f>
        <v>6.7</v>
      </c>
      <c r="G6" s="36" t="str">
        <f>C5</f>
        <v>General Mills</v>
      </c>
      <c r="H6" s="17">
        <f>H5</f>
        <v>25.3</v>
      </c>
      <c r="I6" s="17">
        <f>E4</f>
        <v>4</v>
      </c>
      <c r="J6" s="17">
        <v>0</v>
      </c>
      <c r="K6" s="17">
        <f>E5</f>
        <v>2.2999999999999998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21.3</v>
      </c>
      <c r="Y6" s="17">
        <f t="shared" si="0"/>
        <v>2.2999999999999998</v>
      </c>
      <c r="Z6" s="17">
        <f>AA5</f>
        <v>25.3</v>
      </c>
      <c r="AA6" s="17">
        <f>Z6+X6</f>
        <v>46.6</v>
      </c>
      <c r="AB6" s="17">
        <f>AC5</f>
        <v>4</v>
      </c>
      <c r="AC6" s="17">
        <f>AB6+Y6</f>
        <v>6.3</v>
      </c>
      <c r="AD6" s="27"/>
    </row>
    <row r="7" spans="1:30" x14ac:dyDescent="0.25">
      <c r="B7" s="7">
        <v>4</v>
      </c>
      <c r="C7" s="2" t="s">
        <v>27</v>
      </c>
      <c r="D7" s="3">
        <v>20.7</v>
      </c>
      <c r="E7" s="3">
        <f>130.41/D7</f>
        <v>6.3</v>
      </c>
      <c r="G7" s="36"/>
      <c r="H7" s="17">
        <f>H6+D5</f>
        <v>46.6</v>
      </c>
      <c r="I7" s="17">
        <f>E4</f>
        <v>4</v>
      </c>
      <c r="J7" s="17">
        <v>0</v>
      </c>
      <c r="K7" s="17">
        <f>E5</f>
        <v>2.2999999999999998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20.9</v>
      </c>
      <c r="Y7" s="17">
        <f t="shared" si="0"/>
        <v>6.7</v>
      </c>
      <c r="Z7" s="17">
        <f t="shared" ref="Z7:Z15" si="1">AA6</f>
        <v>46.6</v>
      </c>
      <c r="AA7" s="17">
        <f t="shared" ref="AA7:AA14" si="2">Z7+X7</f>
        <v>67.5</v>
      </c>
      <c r="AB7" s="17">
        <f t="shared" ref="AB7:AB15" si="3">AC6</f>
        <v>6.3</v>
      </c>
      <c r="AC7" s="17">
        <f t="shared" ref="AC7:AC14" si="4">AB7+Y7</f>
        <v>13</v>
      </c>
      <c r="AD7" s="27"/>
    </row>
    <row r="8" spans="1:30" x14ac:dyDescent="0.25">
      <c r="B8" s="7">
        <v>5</v>
      </c>
      <c r="C8" s="2" t="s">
        <v>28</v>
      </c>
      <c r="D8" s="3">
        <v>20</v>
      </c>
      <c r="E8" s="3">
        <f>136/D8</f>
        <v>6.8</v>
      </c>
      <c r="G8" s="36" t="str">
        <f>C6</f>
        <v>Unilever</v>
      </c>
      <c r="H8" s="17">
        <f>H7</f>
        <v>46.6</v>
      </c>
      <c r="I8" s="17">
        <f>I6+K6</f>
        <v>6.3</v>
      </c>
      <c r="J8" s="17">
        <v>0</v>
      </c>
      <c r="K8" s="17">
        <v>0</v>
      </c>
      <c r="L8" s="17">
        <f>E6</f>
        <v>6.7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20.7</v>
      </c>
      <c r="Y8" s="17">
        <f t="shared" si="0"/>
        <v>6.3</v>
      </c>
      <c r="Z8" s="17">
        <f t="shared" si="1"/>
        <v>67.5</v>
      </c>
      <c r="AA8" s="17">
        <f t="shared" si="2"/>
        <v>88.2</v>
      </c>
      <c r="AB8" s="17">
        <f t="shared" si="3"/>
        <v>13</v>
      </c>
      <c r="AC8" s="17">
        <f t="shared" si="4"/>
        <v>19.3</v>
      </c>
      <c r="AD8" s="27"/>
    </row>
    <row r="9" spans="1:30" x14ac:dyDescent="0.25">
      <c r="B9" s="7">
        <v>6</v>
      </c>
      <c r="C9" s="2" t="s">
        <v>29</v>
      </c>
      <c r="D9" s="3">
        <v>19.7</v>
      </c>
      <c r="E9" s="3">
        <f>102.44/D9</f>
        <v>5.2</v>
      </c>
      <c r="G9" s="36"/>
      <c r="H9" s="17">
        <f>H8+D6</f>
        <v>67.5</v>
      </c>
      <c r="I9" s="17">
        <f>I7+K7</f>
        <v>6.3</v>
      </c>
      <c r="J9" s="17">
        <v>0</v>
      </c>
      <c r="K9" s="17">
        <v>0</v>
      </c>
      <c r="L9" s="17">
        <f>E6</f>
        <v>6.7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20</v>
      </c>
      <c r="Y9" s="17">
        <f t="shared" si="0"/>
        <v>6.8</v>
      </c>
      <c r="Z9" s="17">
        <f t="shared" si="1"/>
        <v>88.2</v>
      </c>
      <c r="AA9" s="17">
        <f t="shared" si="2"/>
        <v>108.2</v>
      </c>
      <c r="AB9" s="17">
        <f t="shared" si="3"/>
        <v>19.3</v>
      </c>
      <c r="AC9" s="17">
        <f t="shared" si="4"/>
        <v>26.1</v>
      </c>
      <c r="AD9" s="27"/>
    </row>
    <row r="10" spans="1:30" x14ac:dyDescent="0.25">
      <c r="B10" s="7">
        <v>7</v>
      </c>
      <c r="C10" s="2" t="s">
        <v>30</v>
      </c>
      <c r="D10" s="3">
        <v>17.8</v>
      </c>
      <c r="E10" s="3">
        <f>89/D10</f>
        <v>5</v>
      </c>
      <c r="G10" s="36" t="str">
        <f>C7</f>
        <v>Danone</v>
      </c>
      <c r="H10" s="17">
        <f>H9</f>
        <v>67.5</v>
      </c>
      <c r="I10" s="17">
        <f>I8+L8</f>
        <v>13</v>
      </c>
      <c r="J10" s="17">
        <v>0</v>
      </c>
      <c r="K10" s="17">
        <v>0</v>
      </c>
      <c r="L10" s="17">
        <v>0</v>
      </c>
      <c r="M10" s="17">
        <f>E7</f>
        <v>6.3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19.7</v>
      </c>
      <c r="Y10" s="17">
        <f t="shared" si="0"/>
        <v>5.2</v>
      </c>
      <c r="Z10" s="17">
        <f t="shared" si="1"/>
        <v>108.2</v>
      </c>
      <c r="AA10" s="17">
        <f t="shared" si="2"/>
        <v>127.9</v>
      </c>
      <c r="AB10" s="17">
        <f t="shared" si="3"/>
        <v>26.1</v>
      </c>
      <c r="AC10" s="17">
        <f t="shared" si="4"/>
        <v>31.3</v>
      </c>
      <c r="AD10" s="27"/>
    </row>
    <row r="11" spans="1:30" x14ac:dyDescent="0.25">
      <c r="B11" s="7">
        <v>8</v>
      </c>
      <c r="C11" s="2" t="s">
        <v>31</v>
      </c>
      <c r="D11" s="3">
        <v>17.7</v>
      </c>
      <c r="E11" s="3">
        <f>104.43/D11</f>
        <v>5.9</v>
      </c>
      <c r="G11" s="36"/>
      <c r="H11" s="17">
        <f>H10+D7</f>
        <v>88.2</v>
      </c>
      <c r="I11" s="17">
        <f>I9+L9</f>
        <v>13</v>
      </c>
      <c r="J11" s="17">
        <v>0</v>
      </c>
      <c r="K11" s="17">
        <v>0</v>
      </c>
      <c r="L11" s="17">
        <v>0</v>
      </c>
      <c r="M11" s="17">
        <f>E7</f>
        <v>6.3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17.8</v>
      </c>
      <c r="Y11" s="17">
        <f t="shared" si="0"/>
        <v>5</v>
      </c>
      <c r="Z11" s="17">
        <f t="shared" si="1"/>
        <v>127.9</v>
      </c>
      <c r="AA11" s="17">
        <f t="shared" si="2"/>
        <v>145.70000000000002</v>
      </c>
      <c r="AB11" s="17">
        <f t="shared" si="3"/>
        <v>31.3</v>
      </c>
      <c r="AC11" s="17">
        <f t="shared" si="4"/>
        <v>36.299999999999997</v>
      </c>
      <c r="AD11" s="27"/>
    </row>
    <row r="12" spans="1:30" x14ac:dyDescent="0.25">
      <c r="B12" s="7">
        <v>9</v>
      </c>
      <c r="C12" s="2" t="s">
        <v>32</v>
      </c>
      <c r="D12" s="3">
        <v>5.2</v>
      </c>
      <c r="E12" s="3">
        <f>15.6/D12</f>
        <v>3</v>
      </c>
      <c r="G12" s="36" t="str">
        <f>C8</f>
        <v>Nestlé</v>
      </c>
      <c r="H12" s="17">
        <f>H11</f>
        <v>88.2</v>
      </c>
      <c r="I12" s="17">
        <f>I10+M10</f>
        <v>19.3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6.8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17.7</v>
      </c>
      <c r="Y12" s="17">
        <f t="shared" si="0"/>
        <v>5.9</v>
      </c>
      <c r="Z12" s="17">
        <f t="shared" si="1"/>
        <v>145.70000000000002</v>
      </c>
      <c r="AA12" s="17">
        <f t="shared" si="2"/>
        <v>163.4</v>
      </c>
      <c r="AB12" s="17">
        <f t="shared" si="3"/>
        <v>36.299999999999997</v>
      </c>
      <c r="AC12" s="17">
        <f t="shared" si="4"/>
        <v>42.199999999999996</v>
      </c>
      <c r="AD12" s="27"/>
    </row>
    <row r="13" spans="1:30" x14ac:dyDescent="0.25">
      <c r="B13" s="7">
        <v>10</v>
      </c>
      <c r="C13" s="2" t="s">
        <v>14</v>
      </c>
      <c r="D13" s="3">
        <v>0</v>
      </c>
      <c r="E13" s="3">
        <v>0</v>
      </c>
      <c r="G13" s="36"/>
      <c r="H13" s="17">
        <f>H12+D8</f>
        <v>108.2</v>
      </c>
      <c r="I13" s="17">
        <f>I11+M11</f>
        <v>19.3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6.8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5.2</v>
      </c>
      <c r="Y13" s="17">
        <f t="shared" si="0"/>
        <v>3</v>
      </c>
      <c r="Z13" s="17">
        <f t="shared" si="1"/>
        <v>163.4</v>
      </c>
      <c r="AA13" s="17">
        <f t="shared" si="2"/>
        <v>168.6</v>
      </c>
      <c r="AB13" s="17">
        <f t="shared" si="3"/>
        <v>42.199999999999996</v>
      </c>
      <c r="AC13" s="17">
        <f t="shared" si="4"/>
        <v>45.199999999999996</v>
      </c>
      <c r="AD13" s="27"/>
    </row>
    <row r="14" spans="1:30" x14ac:dyDescent="0.25">
      <c r="G14" s="36" t="str">
        <f>C9</f>
        <v>PepsiCo</v>
      </c>
      <c r="H14" s="17">
        <f>H13</f>
        <v>108.2</v>
      </c>
      <c r="I14" s="17">
        <f>I12+N12</f>
        <v>26.1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5.2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0</v>
      </c>
      <c r="Y14" s="17">
        <f t="shared" si="0"/>
        <v>0</v>
      </c>
      <c r="Z14" s="17">
        <f t="shared" si="1"/>
        <v>168.6</v>
      </c>
      <c r="AA14" s="17">
        <f t="shared" si="2"/>
        <v>168.6</v>
      </c>
      <c r="AB14" s="17">
        <f t="shared" si="3"/>
        <v>45.199999999999996</v>
      </c>
      <c r="AC14" s="17">
        <f t="shared" si="4"/>
        <v>45.199999999999996</v>
      </c>
      <c r="AD14" s="27"/>
    </row>
    <row r="15" spans="1:30" x14ac:dyDescent="0.25">
      <c r="C15" s="8" t="s">
        <v>17</v>
      </c>
      <c r="D15" s="9">
        <f>SUM(D4:D13)</f>
        <v>168.6</v>
      </c>
      <c r="E15" s="9">
        <f>SUM(E4:E13)</f>
        <v>45.199999999999996</v>
      </c>
      <c r="G15" s="36"/>
      <c r="H15" s="17">
        <f>H14+D9</f>
        <v>127.9</v>
      </c>
      <c r="I15" s="17">
        <f>I13+N13</f>
        <v>26.1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5.2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1"/>
        <v>168.6</v>
      </c>
      <c r="AA15" s="17"/>
      <c r="AB15" s="17">
        <f t="shared" si="3"/>
        <v>45.199999999999996</v>
      </c>
      <c r="AC15" s="17"/>
      <c r="AD15" s="27"/>
    </row>
    <row r="16" spans="1:30" x14ac:dyDescent="0.25">
      <c r="G16" s="36" t="str">
        <f>C10</f>
        <v>Kellogg</v>
      </c>
      <c r="H16" s="17">
        <f>H15</f>
        <v>127.9</v>
      </c>
      <c r="I16" s="17">
        <f>I14+O14</f>
        <v>31.3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5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2:33" x14ac:dyDescent="0.25">
      <c r="G17" s="36"/>
      <c r="H17" s="17">
        <f>H16+D10</f>
        <v>145.70000000000002</v>
      </c>
      <c r="I17" s="17">
        <f>I15+O15</f>
        <v>31.3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5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2"/>
      <c r="Y17" s="32"/>
      <c r="Z17" s="32"/>
      <c r="AA17" s="32"/>
      <c r="AB17" s="32"/>
      <c r="AC17" s="32"/>
      <c r="AD17" s="27"/>
    </row>
    <row r="18" spans="2:33" x14ac:dyDescent="0.25">
      <c r="C18" s="7"/>
      <c r="D18" s="15" t="s">
        <v>18</v>
      </c>
      <c r="E18" s="15" t="s">
        <v>19</v>
      </c>
      <c r="G18" s="36" t="str">
        <f>C11</f>
        <v>Mondelez</v>
      </c>
      <c r="H18" s="17">
        <f>H17</f>
        <v>145.70000000000002</v>
      </c>
      <c r="I18" s="17">
        <f>I16+P16</f>
        <v>36.299999999999997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5.9</v>
      </c>
      <c r="R18" s="17">
        <v>0</v>
      </c>
      <c r="S18" s="17">
        <v>0</v>
      </c>
      <c r="T18" s="17">
        <v>0</v>
      </c>
      <c r="U18" s="29"/>
      <c r="V18" s="29"/>
      <c r="W18" s="27"/>
      <c r="X18" s="32"/>
      <c r="Y18" s="32"/>
      <c r="Z18" s="32"/>
      <c r="AA18" s="32"/>
      <c r="AB18" s="32"/>
      <c r="AC18" s="32"/>
      <c r="AD18" s="27"/>
    </row>
    <row r="19" spans="2:33" x14ac:dyDescent="0.25">
      <c r="C19" s="7" t="s">
        <v>16</v>
      </c>
      <c r="D19" s="16">
        <v>5</v>
      </c>
      <c r="E19" s="16">
        <v>0</v>
      </c>
      <c r="G19" s="36"/>
      <c r="H19" s="17">
        <f>H18+D11</f>
        <v>163.4</v>
      </c>
      <c r="I19" s="17">
        <f>I17+P17</f>
        <v>36.299999999999997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5.9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15</v>
      </c>
      <c r="Y19" s="17"/>
      <c r="Z19" s="17">
        <v>0</v>
      </c>
      <c r="AA19" s="17">
        <f>AA14</f>
        <v>168.6</v>
      </c>
      <c r="AB19" s="17">
        <v>0</v>
      </c>
      <c r="AC19" s="17">
        <f>AC14</f>
        <v>45.199999999999996</v>
      </c>
      <c r="AD19" s="27"/>
    </row>
    <row r="20" spans="2:33" x14ac:dyDescent="0.25">
      <c r="G20" s="36" t="str">
        <f>C12</f>
        <v>Coca-Cola</v>
      </c>
      <c r="H20" s="17">
        <f>H19</f>
        <v>163.4</v>
      </c>
      <c r="I20" s="17">
        <f>I18+Q18</f>
        <v>42.199999999999996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3</v>
      </c>
      <c r="S20" s="17">
        <v>0</v>
      </c>
      <c r="T20" s="17">
        <v>0</v>
      </c>
      <c r="U20" s="29"/>
      <c r="V20" s="29"/>
      <c r="W20" s="27"/>
      <c r="X20" s="32"/>
      <c r="Y20" s="32"/>
      <c r="Z20" s="32"/>
      <c r="AA20" s="32"/>
      <c r="AB20" s="32"/>
      <c r="AC20" s="32"/>
      <c r="AD20" s="27"/>
    </row>
    <row r="21" spans="2:33" x14ac:dyDescent="0.25">
      <c r="C21" s="25" t="s">
        <v>36</v>
      </c>
      <c r="D21" s="11" t="s">
        <v>35</v>
      </c>
      <c r="G21" s="36"/>
      <c r="H21" s="17">
        <f>H20+D12</f>
        <v>168.6</v>
      </c>
      <c r="I21" s="17">
        <f>I19+Q19</f>
        <v>42.199999999999996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3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2:33" x14ac:dyDescent="0.25">
      <c r="G22" s="36" t="str">
        <f>C13</f>
        <v>none</v>
      </c>
      <c r="H22" s="17">
        <f>H21</f>
        <v>168.6</v>
      </c>
      <c r="I22" s="17">
        <f>I20+R20</f>
        <v>45.199999999999996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0</v>
      </c>
      <c r="T22" s="17">
        <v>0</v>
      </c>
      <c r="U22" s="29"/>
      <c r="V22" s="29"/>
      <c r="W22" s="27"/>
      <c r="X22" s="32"/>
      <c r="Y22" s="32"/>
      <c r="Z22" s="32"/>
      <c r="AA22" s="32"/>
      <c r="AB22" s="32"/>
      <c r="AC22" s="32"/>
      <c r="AD22" s="27"/>
    </row>
    <row r="23" spans="2:33" x14ac:dyDescent="0.25">
      <c r="C23" s="1" t="s">
        <v>37</v>
      </c>
      <c r="G23" s="36"/>
      <c r="H23" s="17">
        <f>H22+D13</f>
        <v>168.6</v>
      </c>
      <c r="I23" s="17">
        <f>I21+R21</f>
        <v>45.199999999999996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0</v>
      </c>
      <c r="T23" s="17">
        <v>0</v>
      </c>
      <c r="U23" s="29"/>
      <c r="V23" s="29"/>
      <c r="W23" s="27"/>
      <c r="X23" s="32"/>
      <c r="Y23" s="32"/>
      <c r="Z23" s="32"/>
      <c r="AA23" s="32"/>
      <c r="AB23" s="32"/>
      <c r="AC23" s="32"/>
      <c r="AD23" s="27"/>
    </row>
    <row r="24" spans="2:33" x14ac:dyDescent="0.25">
      <c r="G24" s="36" t="str">
        <f>C19</f>
        <v>Border right &amp; top</v>
      </c>
      <c r="H24" s="17">
        <f>H23</f>
        <v>168.6</v>
      </c>
      <c r="I24" s="17">
        <f>I22+S22</f>
        <v>45.199999999999996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3"/>
      <c r="Y24" s="32"/>
      <c r="Z24" s="32"/>
      <c r="AA24" s="32"/>
      <c r="AB24" s="32"/>
      <c r="AC24" s="32"/>
      <c r="AD24" s="27"/>
    </row>
    <row r="25" spans="2:33" x14ac:dyDescent="0.25">
      <c r="C25" s="1" t="s">
        <v>8</v>
      </c>
      <c r="G25" s="36"/>
      <c r="H25" s="17">
        <f>H24+D19</f>
        <v>173.6</v>
      </c>
      <c r="I25" s="17">
        <f>I23+S23</f>
        <v>45.199999999999996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2:33" x14ac:dyDescent="0.25">
      <c r="C26" s="1" t="s">
        <v>12</v>
      </c>
      <c r="G26" s="23"/>
      <c r="H26" s="17">
        <f>H25</f>
        <v>173.6</v>
      </c>
      <c r="I26" s="17">
        <f>I25</f>
        <v>45.199999999999996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2:33" x14ac:dyDescent="0.25">
      <c r="C27" s="1" t="s">
        <v>9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2:33" x14ac:dyDescent="0.25">
      <c r="C28" s="1" t="s">
        <v>10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2:33" x14ac:dyDescent="0.25">
      <c r="C29" s="11" t="s">
        <v>11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2:33" x14ac:dyDescent="0.25">
      <c r="C30" s="30" t="s">
        <v>22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2:33" s="31" customFormat="1" x14ac:dyDescent="0.25">
      <c r="B31" s="1"/>
      <c r="C31" s="1" t="s">
        <v>13</v>
      </c>
      <c r="D31" s="11" t="s">
        <v>20</v>
      </c>
      <c r="E31" s="1"/>
      <c r="F31" s="1"/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  <c r="AD31" s="1"/>
      <c r="AE31" s="1"/>
      <c r="AF31" s="1"/>
      <c r="AG31" s="1"/>
    </row>
    <row r="32" spans="2:33" s="31" customFormat="1" x14ac:dyDescent="0.25">
      <c r="B32" s="1"/>
      <c r="C32" s="26"/>
      <c r="D32" s="11" t="s">
        <v>21</v>
      </c>
      <c r="E32" s="1"/>
      <c r="F32" s="1"/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  <c r="AD32" s="1"/>
      <c r="AE32" s="1"/>
      <c r="AF32" s="1"/>
      <c r="AG32" s="1"/>
    </row>
    <row r="33" spans="2:33" s="31" customFormat="1" x14ac:dyDescent="0.25">
      <c r="B33" s="1"/>
      <c r="C33" s="1"/>
      <c r="D33" s="1"/>
      <c r="E33" s="1"/>
      <c r="F33" s="1"/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  <c r="AD33" s="1"/>
      <c r="AE33" s="1"/>
      <c r="AF33" s="1"/>
      <c r="AG33" s="1"/>
    </row>
    <row r="34" spans="2:33" s="31" customFormat="1" x14ac:dyDescent="0.25">
      <c r="B34" s="1"/>
      <c r="C34" s="1"/>
      <c r="D34" s="1"/>
      <c r="E34" s="1"/>
      <c r="F34" s="1"/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  <c r="AD34" s="1"/>
      <c r="AE34" s="1"/>
      <c r="AF34" s="1"/>
      <c r="AG34" s="1"/>
    </row>
    <row r="35" spans="2:33" s="31" customFormat="1" x14ac:dyDescent="0.25">
      <c r="B35" s="1"/>
      <c r="C35" s="1"/>
      <c r="D35" s="1"/>
      <c r="E35" s="1"/>
      <c r="F35" s="1"/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  <c r="AD35" s="1"/>
      <c r="AE35" s="1"/>
      <c r="AF35" s="1"/>
      <c r="AG35" s="1"/>
    </row>
    <row r="36" spans="2:33" s="31" customFormat="1" x14ac:dyDescent="0.25">
      <c r="B36" s="1"/>
      <c r="C36" s="1"/>
      <c r="D36" s="1"/>
      <c r="E36" s="1"/>
      <c r="F36" s="1"/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4"/>
      <c r="AD36" s="1"/>
      <c r="AE36" s="1"/>
      <c r="AF36" s="1"/>
      <c r="AG36" s="1"/>
    </row>
    <row r="37" spans="2:33" s="31" customFormat="1" x14ac:dyDescent="0.25">
      <c r="B37" s="1"/>
      <c r="C37" s="1"/>
      <c r="D37" s="1"/>
      <c r="E37" s="1"/>
      <c r="F37" s="1"/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4"/>
      <c r="AD37" s="1"/>
      <c r="AE37" s="1"/>
      <c r="AF37" s="1"/>
      <c r="AG37" s="1"/>
    </row>
    <row r="38" spans="2:33" s="31" customFormat="1" x14ac:dyDescent="0.25">
      <c r="B38" s="1"/>
      <c r="C38" s="1"/>
      <c r="D38" s="1"/>
      <c r="E38" s="1"/>
      <c r="F38" s="1"/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4"/>
      <c r="AD38" s="1"/>
      <c r="AE38" s="1"/>
      <c r="AF38" s="1"/>
      <c r="AG38" s="1"/>
    </row>
  </sheetData>
  <mergeCells count="11">
    <mergeCell ref="G16:G17"/>
    <mergeCell ref="G18:G19"/>
    <mergeCell ref="G20:G21"/>
    <mergeCell ref="G22:G23"/>
    <mergeCell ref="G24:G25"/>
    <mergeCell ref="G14:G15"/>
    <mergeCell ref="G4:G5"/>
    <mergeCell ref="G6:G7"/>
    <mergeCell ref="G8:G9"/>
    <mergeCell ref="G10:G11"/>
    <mergeCell ref="G12:G13"/>
  </mergeCells>
  <hyperlinks>
    <hyperlink ref="C29" r:id="rId1" xr:uid="{92529729-9965-4BA8-984E-6B125DE42960}"/>
    <hyperlink ref="D31" r:id="rId2" xr:uid="{71937E80-EA81-4A25-ACBE-AB18CA5235FE}"/>
    <hyperlink ref="D32" r:id="rId3" xr:uid="{8FC20E0E-B467-40D5-956F-AEEDE9E4FE0B}"/>
    <hyperlink ref="D21" r:id="rId4" xr:uid="{20CCC062-D917-477D-9BDB-35A7D5160FAC}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4294967294" verticalDpi="0" r:id="rId5"/>
  <headerFooter>
    <oddFooter>&amp;L&amp;F&amp;R&amp;A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Wealth vs. Health</vt:lpstr>
      <vt:lpstr>'Wealth vs. Health'!Druckbereich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2020-09-09T05:17:42Z</dcterms:modified>
</cp:coreProperties>
</file>