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585" yWindow="-15" windowWidth="12630" windowHeight="9240"/>
  </bookViews>
  <sheets>
    <sheet name="new" sheetId="1" r:id="rId1"/>
    <sheet name="Tabelle2" sheetId="7" r:id="rId2"/>
    <sheet name="Tabelle3" sheetId="3" r:id="rId3"/>
  </sheets>
  <definedNames>
    <definedName name="x0">new!$Z$43</definedName>
    <definedName name="xmax">new!$Z$44</definedName>
  </definedNames>
  <calcPr calcId="145621"/>
</workbook>
</file>

<file path=xl/calcChain.xml><?xml version="1.0" encoding="utf-8"?>
<calcChain xmlns="http://schemas.openxmlformats.org/spreadsheetml/2006/main">
  <c r="L29" i="1" l="1"/>
  <c r="L30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34" i="1"/>
  <c r="L33" i="1"/>
  <c r="N8" i="1" l="1"/>
  <c r="M8" i="1"/>
  <c r="M7" i="1"/>
  <c r="N10" i="1"/>
  <c r="M10" i="1"/>
  <c r="M9" i="1"/>
  <c r="N9" i="1"/>
  <c r="I34" i="1"/>
  <c r="J7" i="1" s="1"/>
  <c r="I33" i="1"/>
  <c r="M11" i="1" l="1"/>
  <c r="N11" i="1"/>
  <c r="I29" i="1"/>
  <c r="I30" i="1" s="1"/>
  <c r="I8" i="1" s="1"/>
  <c r="M12" i="1" l="1"/>
  <c r="N12" i="1"/>
  <c r="J8" i="1"/>
  <c r="K8" i="1"/>
  <c r="I9" i="1"/>
  <c r="N13" i="1" l="1"/>
  <c r="M13" i="1"/>
  <c r="K9" i="1"/>
  <c r="J9" i="1"/>
  <c r="I10" i="1"/>
  <c r="M14" i="1" l="1"/>
  <c r="N14" i="1"/>
  <c r="K10" i="1"/>
  <c r="J10" i="1"/>
  <c r="I11" i="1"/>
  <c r="N15" i="1" l="1"/>
  <c r="M15" i="1"/>
  <c r="K11" i="1"/>
  <c r="J11" i="1"/>
  <c r="I12" i="1"/>
  <c r="N16" i="1" l="1"/>
  <c r="M16" i="1"/>
  <c r="J12" i="1"/>
  <c r="K12" i="1"/>
  <c r="I13" i="1"/>
  <c r="M17" i="1" l="1"/>
  <c r="N17" i="1"/>
  <c r="K13" i="1"/>
  <c r="J13" i="1"/>
  <c r="I14" i="1"/>
  <c r="M18" i="1" l="1"/>
  <c r="N18" i="1"/>
  <c r="K14" i="1"/>
  <c r="J14" i="1"/>
  <c r="I15" i="1"/>
  <c r="N19" i="1" l="1"/>
  <c r="M19" i="1"/>
  <c r="J15" i="1"/>
  <c r="K15" i="1"/>
  <c r="I16" i="1"/>
  <c r="M20" i="1" l="1"/>
  <c r="N20" i="1"/>
  <c r="K16" i="1"/>
  <c r="J16" i="1"/>
  <c r="I17" i="1"/>
  <c r="M21" i="1" l="1"/>
  <c r="N21" i="1"/>
  <c r="K17" i="1"/>
  <c r="J17" i="1"/>
  <c r="I18" i="1"/>
  <c r="N22" i="1" l="1"/>
  <c r="M22" i="1"/>
  <c r="J18" i="1"/>
  <c r="K18" i="1"/>
  <c r="I19" i="1"/>
  <c r="M23" i="1" l="1"/>
  <c r="N23" i="1"/>
  <c r="K19" i="1"/>
  <c r="J19" i="1"/>
  <c r="I20" i="1"/>
  <c r="M24" i="1" l="1"/>
  <c r="N24" i="1"/>
  <c r="K20" i="1"/>
  <c r="J20" i="1"/>
  <c r="I21" i="1"/>
  <c r="N25" i="1" l="1"/>
  <c r="M25" i="1"/>
  <c r="J21" i="1"/>
  <c r="K21" i="1"/>
  <c r="I22" i="1"/>
  <c r="M26" i="1" l="1"/>
  <c r="N26" i="1"/>
  <c r="K22" i="1"/>
  <c r="J22" i="1"/>
  <c r="I23" i="1"/>
  <c r="N27" i="1" l="1"/>
  <c r="L35" i="1" s="1"/>
  <c r="D12" i="1" s="1"/>
  <c r="M27" i="1"/>
  <c r="J23" i="1"/>
  <c r="K23" i="1"/>
  <c r="I24" i="1"/>
  <c r="J24" i="1" l="1"/>
  <c r="K24" i="1"/>
  <c r="I25" i="1"/>
  <c r="K25" i="1" l="1"/>
  <c r="J25" i="1"/>
  <c r="I26" i="1"/>
  <c r="K26" i="1" l="1"/>
  <c r="J26" i="1"/>
  <c r="I27" i="1"/>
  <c r="K27" i="1" l="1"/>
  <c r="I35" i="1" s="1"/>
  <c r="D11" i="1" s="1"/>
  <c r="D13" i="1" s="1"/>
  <c r="J27" i="1"/>
</calcChain>
</file>

<file path=xl/sharedStrings.xml><?xml version="1.0" encoding="utf-8"?>
<sst xmlns="http://schemas.openxmlformats.org/spreadsheetml/2006/main" count="49" uniqueCount="44">
  <si>
    <t>Index</t>
  </si>
  <si>
    <t>α</t>
  </si>
  <si>
    <t>xk</t>
  </si>
  <si>
    <t>yk</t>
  </si>
  <si>
    <t>xmin</t>
  </si>
  <si>
    <t>αmax</t>
  </si>
  <si>
    <t>Δα</t>
  </si>
  <si>
    <t>www.bengin.net</t>
  </si>
  <si>
    <t>peter.bretscher@bengin.com</t>
  </si>
  <si>
    <t>subjective value indicators (Use value I) [i$]</t>
  </si>
  <si>
    <t>Cost</t>
  </si>
  <si>
    <t>Name x-axis:</t>
  </si>
  <si>
    <t>Name y-axis:</t>
  </si>
  <si>
    <t>left-x</t>
  </si>
  <si>
    <t>right-x</t>
  </si>
  <si>
    <t>y</t>
  </si>
  <si>
    <t>monetary indicator (costs, prices) [$]</t>
  </si>
  <si>
    <t>const 1</t>
  </si>
  <si>
    <t>const 2</t>
  </si>
  <si>
    <t>const 3</t>
  </si>
  <si>
    <t>const 4</t>
  </si>
  <si>
    <t>const 5</t>
  </si>
  <si>
    <t>INSEDE/bengin Vectortools</t>
  </si>
  <si>
    <t>Visualization is part of Business Engineering Systems.</t>
  </si>
  <si>
    <t>Registered Copyright Txu 512 154; March 20, 1992</t>
  </si>
  <si>
    <t>You may use it for free for private use.</t>
  </si>
  <si>
    <t>Commercial use needs an appropriate license.</t>
  </si>
  <si>
    <t>Additional infos</t>
  </si>
  <si>
    <t>@ Google+</t>
  </si>
  <si>
    <t>www.insede.org</t>
  </si>
  <si>
    <t>https://plus.google.com/107048744275438760860</t>
  </si>
  <si>
    <t>1st</t>
  </si>
  <si>
    <t>Price 1</t>
  </si>
  <si>
    <t>Price 2</t>
  </si>
  <si>
    <t>2nd</t>
  </si>
  <si>
    <t>Use value &amp; SPE analysis</t>
  </si>
  <si>
    <t>(result)</t>
  </si>
  <si>
    <t>SPE</t>
  </si>
  <si>
    <t>© 2013, Peter Bretscher</t>
  </si>
  <si>
    <t>use-v1</t>
  </si>
  <si>
    <t>use-v2</t>
  </si>
  <si>
    <t>xmax1</t>
  </si>
  <si>
    <t>xmax2</t>
  </si>
  <si>
    <t>SPE = Shareholder's Profit Expectation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</si>
</sst>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/>
    <xf numFmtId="0" fontId="4" fillId="0" borderId="0" xfId="0" applyFont="1"/>
    <xf numFmtId="0" fontId="4" fillId="0" borderId="0" xfId="0" quotePrefix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0" borderId="0" xfId="0" applyFont="1" applyAlignment="1">
      <alignment horizontal="left"/>
    </xf>
    <xf numFmtId="4" fontId="5" fillId="0" borderId="0" xfId="0" applyNumberFormat="1" applyFont="1" applyFill="1"/>
    <xf numFmtId="4" fontId="2" fillId="0" borderId="0" xfId="0" applyNumberFormat="1" applyFont="1"/>
    <xf numFmtId="4" fontId="4" fillId="0" borderId="0" xfId="0" applyNumberFormat="1" applyFont="1"/>
    <xf numFmtId="0" fontId="2" fillId="0" borderId="2" xfId="0" applyFont="1" applyBorder="1"/>
    <xf numFmtId="4" fontId="2" fillId="0" borderId="2" xfId="0" applyNumberFormat="1" applyFont="1" applyBorder="1"/>
    <xf numFmtId="0" fontId="5" fillId="0" borderId="0" xfId="0" applyFont="1"/>
    <xf numFmtId="0" fontId="6" fillId="0" borderId="0" xfId="0" applyFont="1"/>
    <xf numFmtId="0" fontId="3" fillId="0" borderId="0" xfId="1"/>
    <xf numFmtId="0" fontId="2" fillId="0" borderId="0" xfId="0" quotePrefix="1" applyFont="1"/>
    <xf numFmtId="1" fontId="2" fillId="0" borderId="0" xfId="0" applyNumberFormat="1" applyFont="1"/>
    <xf numFmtId="1" fontId="4" fillId="0" borderId="0" xfId="0" applyNumberFormat="1" applyFont="1"/>
    <xf numFmtId="1" fontId="2" fillId="0" borderId="0" xfId="0" applyNumberFormat="1" applyFont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/>
    <xf numFmtId="0" fontId="2" fillId="0" borderId="3" xfId="0" applyFont="1" applyBorder="1"/>
    <xf numFmtId="4" fontId="2" fillId="0" borderId="3" xfId="0" applyNumberFormat="1" applyFont="1" applyBorder="1"/>
    <xf numFmtId="1" fontId="7" fillId="0" borderId="0" xfId="0" applyNumberFormat="1" applyFont="1"/>
    <xf numFmtId="0" fontId="7" fillId="0" borderId="0" xfId="0" applyFont="1"/>
    <xf numFmtId="1" fontId="8" fillId="0" borderId="0" xfId="0" applyNumberFormat="1" applyFont="1"/>
    <xf numFmtId="0" fontId="8" fillId="0" borderId="0" xfId="0" applyFont="1"/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7" fillId="0" borderId="0" xfId="0" applyNumberFormat="1" applyFont="1" applyAlignment="1"/>
    <xf numFmtId="4" fontId="7" fillId="0" borderId="0" xfId="0" applyNumberFormat="1" applyFont="1" applyAlignment="1">
      <alignment horizontal="center"/>
    </xf>
    <xf numFmtId="0" fontId="7" fillId="0" borderId="0" xfId="0" applyFont="1" applyFill="1"/>
    <xf numFmtId="0" fontId="11" fillId="0" borderId="0" xfId="0" applyFont="1" applyFill="1"/>
    <xf numFmtId="0" fontId="12" fillId="0" borderId="0" xfId="0" applyFont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0000E1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new!$B$3</c:f>
          <c:strCache>
            <c:ptCount val="1"/>
            <c:pt idx="0">
              <c:v>Use value &amp; SPE analysis</c:v>
            </c:pt>
          </c:strCache>
        </c:strRef>
      </c:tx>
      <c:layout>
        <c:manualLayout>
          <c:xMode val="edge"/>
          <c:yMode val="edge"/>
          <c:x val="0.36287358688007154"/>
          <c:y val="4.4607808915348282E-2"/>
        </c:manualLayout>
      </c:layout>
      <c:overlay val="1"/>
      <c:txPr>
        <a:bodyPr/>
        <a:lstStyle/>
        <a:p>
          <a:pPr>
            <a:defRPr sz="18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16416771360905"/>
          <c:y val="0.14146139920699219"/>
          <c:w val="0.71173814493699761"/>
          <c:h val="0.62982994878626797"/>
        </c:manualLayout>
      </c:layout>
      <c:scatterChart>
        <c:scatterStyle val="smoothMarker"/>
        <c:varyColors val="0"/>
        <c:ser>
          <c:idx val="1"/>
          <c:order val="0"/>
          <c:tx>
            <c:strRef>
              <c:f>new!$B$7</c:f>
              <c:strCache>
                <c:ptCount val="1"/>
                <c:pt idx="0">
                  <c:v>Cost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ot"/>
            </a:ln>
          </c:spPr>
          <c:marker>
            <c:symbol val="none"/>
          </c:marker>
          <c:dLbls>
            <c:delete val="1"/>
          </c:dLbls>
          <c:xVal>
            <c:numRef>
              <c:f>(new!$I$33,new!$J$27)</c:f>
              <c:numCache>
                <c:formatCode>0</c:formatCode>
                <c:ptCount val="2"/>
                <c:pt idx="0">
                  <c:v>300</c:v>
                </c:pt>
                <c:pt idx="1">
                  <c:v>300.00000000000011</c:v>
                </c:pt>
              </c:numCache>
            </c:numRef>
          </c:xVal>
          <c:yVal>
            <c:numRef>
              <c:f>(new!$I$36,new!$I$35)</c:f>
              <c:numCache>
                <c:formatCode>0</c:formatCode>
                <c:ptCount val="2"/>
                <c:pt idx="0">
                  <c:v>0</c:v>
                </c:pt>
                <c:pt idx="1">
                  <c:v>399.99999999999989</c:v>
                </c:pt>
              </c:numCache>
            </c:numRef>
          </c:yVal>
          <c:smooth val="1"/>
        </c:ser>
        <c:ser>
          <c:idx val="9"/>
          <c:order val="1"/>
          <c:tx>
            <c:v>Cost2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elete val="1"/>
          </c:dLbls>
          <c:xVal>
            <c:numRef>
              <c:f>(new!$L$33,new!$M$27)</c:f>
              <c:numCache>
                <c:formatCode>0</c:formatCode>
                <c:ptCount val="2"/>
                <c:pt idx="0">
                  <c:v>300</c:v>
                </c:pt>
                <c:pt idx="1">
                  <c:v>300.00000000000023</c:v>
                </c:pt>
              </c:numCache>
            </c:numRef>
          </c:xVal>
          <c:yVal>
            <c:numRef>
              <c:f>(new!$I$35,new!$L$35)</c:f>
              <c:numCache>
                <c:formatCode>0</c:formatCode>
                <c:ptCount val="2"/>
                <c:pt idx="0">
                  <c:v>399.99999999999989</c:v>
                </c:pt>
                <c:pt idx="1">
                  <c:v>519.61524227066309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new!$B$11</c:f>
              <c:strCache>
                <c:ptCount val="1"/>
                <c:pt idx="0">
                  <c:v>use-v1</c:v>
                </c:pt>
              </c:strCache>
            </c:strRef>
          </c:tx>
          <c:spPr>
            <a:ln w="25400">
              <a:solidFill>
                <a:srgbClr val="0000E1"/>
              </a:solidFill>
              <a:prstDash val="sysDot"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(new!$I$36,new!$I$33)</c:f>
              <c:numCache>
                <c:formatCode>0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(new!$K$27,new!$I$35)</c:f>
              <c:numCache>
                <c:formatCode>0</c:formatCode>
                <c:ptCount val="2"/>
                <c:pt idx="0">
                  <c:v>399.99999999999989</c:v>
                </c:pt>
                <c:pt idx="1">
                  <c:v>399.99999999999989</c:v>
                </c:pt>
              </c:numCache>
            </c:numRef>
          </c:yVal>
          <c:smooth val="1"/>
        </c:ser>
        <c:ser>
          <c:idx val="10"/>
          <c:order val="3"/>
          <c:tx>
            <c:strRef>
              <c:f>new!$B$12</c:f>
              <c:strCache>
                <c:ptCount val="1"/>
                <c:pt idx="0">
                  <c:v>use-v2</c:v>
                </c:pt>
              </c:strCache>
            </c:strRef>
          </c:tx>
          <c:spPr>
            <a:ln w="25400">
              <a:solidFill>
                <a:srgbClr val="0000E1"/>
              </a:solidFill>
              <a:prstDash val="solid"/>
            </a:ln>
          </c:spPr>
          <c:marker>
            <c:symbol val="none"/>
          </c:marker>
          <c:dLbls>
            <c:delete val="1"/>
          </c:dLbls>
          <c:xVal>
            <c:numRef>
              <c:f>(new!$L$36,new!$L$33)</c:f>
              <c:numCache>
                <c:formatCode>0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(new!$L$35,new!$N$27)</c:f>
              <c:numCache>
                <c:formatCode>0</c:formatCode>
                <c:ptCount val="2"/>
                <c:pt idx="0">
                  <c:v>519.61524227066309</c:v>
                </c:pt>
                <c:pt idx="1">
                  <c:v>519.61524227066309</c:v>
                </c:pt>
              </c:numCache>
            </c:numRef>
          </c:yVal>
          <c:smooth val="1"/>
        </c:ser>
        <c:ser>
          <c:idx val="0"/>
          <c:order val="4"/>
          <c:tx>
            <c:strRef>
              <c:f>new!$B$8</c:f>
              <c:strCache>
                <c:ptCount val="1"/>
                <c:pt idx="0">
                  <c:v>Price 1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ysDot"/>
              <a:tailEnd type="none"/>
            </a:ln>
          </c:spPr>
          <c:marker>
            <c:symbol val="none"/>
          </c:marker>
          <c:dLbls>
            <c:delete val="1"/>
          </c:dLbls>
          <c:xVal>
            <c:numRef>
              <c:f>new!$J$7:$J$27</c:f>
              <c:numCache>
                <c:formatCode>0</c:formatCode>
                <c:ptCount val="21"/>
                <c:pt idx="0">
                  <c:v>500</c:v>
                </c:pt>
                <c:pt idx="1">
                  <c:v>499.46267350418003</c:v>
                </c:pt>
                <c:pt idx="2">
                  <c:v>497.85184889577255</c:v>
                </c:pt>
                <c:pt idx="3">
                  <c:v>495.17098832974642</c:v>
                </c:pt>
                <c:pt idx="4">
                  <c:v>491.42585379575661</c:v>
                </c:pt>
                <c:pt idx="5">
                  <c:v>486.62449473386511</c:v>
                </c:pt>
                <c:pt idx="6">
                  <c:v>480.77723073383157</c:v>
                </c:pt>
                <c:pt idx="7">
                  <c:v>473.89662935515702</c:v>
                </c:pt>
                <c:pt idx="8">
                  <c:v>465.99747911555329</c:v>
                </c:pt>
                <c:pt idx="9">
                  <c:v>457.09675770589314</c:v>
                </c:pt>
                <c:pt idx="10">
                  <c:v>447.21359549995793</c:v>
                </c:pt>
                <c:pt idx="11">
                  <c:v>436.36923443741051</c:v>
                </c:pt>
                <c:pt idx="12">
                  <c:v>424.5869823683675</c:v>
                </c:pt>
                <c:pt idx="13">
                  <c:v>411.89216295769745</c:v>
                </c:pt>
                <c:pt idx="14">
                  <c:v>398.31206125671633</c:v>
                </c:pt>
                <c:pt idx="15">
                  <c:v>383.8758650592635</c:v>
                </c:pt>
                <c:pt idx="16">
                  <c:v>368.61460216820217</c:v>
                </c:pt>
                <c:pt idx="17">
                  <c:v>352.56107370717638</c:v>
                </c:pt>
                <c:pt idx="18">
                  <c:v>335.74978362096016</c:v>
                </c:pt>
                <c:pt idx="19">
                  <c:v>318.21686451592245</c:v>
                </c:pt>
                <c:pt idx="20">
                  <c:v>300.00000000000011</c:v>
                </c:pt>
              </c:numCache>
            </c:numRef>
          </c:xVal>
          <c:yVal>
            <c:numRef>
              <c:f>new!$K$7:$K$27</c:f>
              <c:numCache>
                <c:formatCode>0</c:formatCode>
                <c:ptCount val="21"/>
                <c:pt idx="0">
                  <c:v>0</c:v>
                </c:pt>
                <c:pt idx="1">
                  <c:v>23.17407551676791</c:v>
                </c:pt>
                <c:pt idx="2">
                  <c:v>46.298342854370659</c:v>
                </c:pt>
                <c:pt idx="3">
                  <c:v>69.323100886660555</c:v>
                </c:pt>
                <c:pt idx="4">
                  <c:v>92.198862363435239</c:v>
                </c:pt>
                <c:pt idx="5">
                  <c:v>114.87646027368061</c:v>
                </c:pt>
                <c:pt idx="6">
                  <c:v>137.30715352052172</c:v>
                </c:pt>
                <c:pt idx="7">
                  <c:v>159.44273168075406</c:v>
                </c:pt>
                <c:pt idx="8">
                  <c:v>181.23561862379447</c:v>
                </c:pt>
                <c:pt idx="9">
                  <c:v>202.63897476734331</c:v>
                </c:pt>
                <c:pt idx="10">
                  <c:v>223.60679774997902</c:v>
                </c:pt>
                <c:pt idx="11">
                  <c:v>244.09402130430863</c:v>
                </c:pt>
                <c:pt idx="12">
                  <c:v>264.05661211816602</c:v>
                </c:pt>
                <c:pt idx="13">
                  <c:v>283.45166447567323</c:v>
                </c:pt>
                <c:pt idx="14">
                  <c:v>302.23749247475217</c:v>
                </c:pt>
                <c:pt idx="15">
                  <c:v>320.3737196228837</c:v>
                </c:pt>
                <c:pt idx="16">
                  <c:v>337.82136561854406</c:v>
                </c:pt>
                <c:pt idx="17">
                  <c:v>354.54293013180074</c:v>
                </c:pt>
                <c:pt idx="18">
                  <c:v>370.50247340399562</c:v>
                </c:pt>
                <c:pt idx="19">
                  <c:v>385.66569349328324</c:v>
                </c:pt>
                <c:pt idx="20">
                  <c:v>399.99999999999989</c:v>
                </c:pt>
              </c:numCache>
            </c:numRef>
          </c:yVal>
          <c:smooth val="1"/>
        </c:ser>
        <c:ser>
          <c:idx val="3"/>
          <c:order val="5"/>
          <c:tx>
            <c:v>ValueVector1</c:v>
          </c:tx>
          <c:spPr>
            <a:ln w="60325" cap="sq">
              <a:solidFill>
                <a:srgbClr val="00B050"/>
              </a:solidFill>
              <a:prstDash val="sysDot"/>
              <a:tailEnd type="triangle"/>
            </a:ln>
          </c:spPr>
          <c:marker>
            <c:symbol val="none"/>
          </c:marker>
          <c:dLbls>
            <c:delete val="1"/>
          </c:dLbls>
          <c:xVal>
            <c:numRef>
              <c:f>(new!$I$36,new!$I$33)</c:f>
              <c:numCache>
                <c:formatCode>0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(new!$I$36,new!$I$35)</c:f>
              <c:numCache>
                <c:formatCode>0</c:formatCode>
                <c:ptCount val="2"/>
                <c:pt idx="0">
                  <c:v>0</c:v>
                </c:pt>
                <c:pt idx="1">
                  <c:v>399.99999999999989</c:v>
                </c:pt>
              </c:numCache>
            </c:numRef>
          </c:yVal>
          <c:smooth val="1"/>
        </c:ser>
        <c:ser>
          <c:idx val="4"/>
          <c:order val="6"/>
          <c:tx>
            <c:v>achsenmax gleich</c:v>
          </c:tx>
          <c:spPr>
            <a:ln>
              <a:noFill/>
            </a:ln>
          </c:spPr>
          <c:marker>
            <c:symbol val="none"/>
          </c:marker>
          <c:dLbls>
            <c:delete val="1"/>
          </c:dLbls>
          <c:xVal>
            <c:numRef>
              <c:f>new!$J$7</c:f>
              <c:numCache>
                <c:formatCode>0</c:formatCode>
                <c:ptCount val="1"/>
                <c:pt idx="0">
                  <c:v>500</c:v>
                </c:pt>
              </c:numCache>
            </c:numRef>
          </c:xVal>
          <c:yVal>
            <c:numRef>
              <c:f>new!$I$34</c:f>
              <c:numCache>
                <c:formatCode>0</c:formatCode>
                <c:ptCount val="1"/>
                <c:pt idx="0">
                  <c:v>500</c:v>
                </c:pt>
              </c:numCache>
            </c:numRef>
          </c:yVal>
          <c:smooth val="1"/>
        </c:ser>
        <c:ser>
          <c:idx val="5"/>
          <c:order val="7"/>
          <c:tx>
            <c:strRef>
              <c:f>new!$B$9</c:f>
              <c:strCache>
                <c:ptCount val="1"/>
                <c:pt idx="0">
                  <c:v>Price 2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elete val="1"/>
          </c:dLbls>
          <c:xVal>
            <c:numRef>
              <c:f>new!$M$7:$M$27</c:f>
              <c:numCache>
                <c:formatCode>0</c:formatCode>
                <c:ptCount val="21"/>
                <c:pt idx="0">
                  <c:v>600</c:v>
                </c:pt>
                <c:pt idx="1">
                  <c:v>599.1777208527443</c:v>
                </c:pt>
                <c:pt idx="2">
                  <c:v>596.71313722096397</c:v>
                </c:pt>
                <c:pt idx="3">
                  <c:v>592.61300435708267</c:v>
                </c:pt>
                <c:pt idx="4">
                  <c:v>586.88856044028341</c:v>
                </c:pt>
                <c:pt idx="5">
                  <c:v>579.55549577344095</c:v>
                </c:pt>
                <c:pt idx="6">
                  <c:v>570.63390977709207</c:v>
                </c:pt>
                <c:pt idx="7">
                  <c:v>560.14825589832105</c:v>
                </c:pt>
                <c:pt idx="8">
                  <c:v>548.12727458556049</c:v>
                </c:pt>
                <c:pt idx="9">
                  <c:v>534.60391451302075</c:v>
                </c:pt>
                <c:pt idx="10">
                  <c:v>519.6152422706632</c:v>
                </c:pt>
                <c:pt idx="11">
                  <c:v>503.20234076725444</c:v>
                </c:pt>
                <c:pt idx="12">
                  <c:v>485.41019662496848</c:v>
                </c:pt>
                <c:pt idx="13">
                  <c:v>466.28757687418255</c:v>
                </c:pt>
                <c:pt idx="14">
                  <c:v>445.88689528643664</c:v>
                </c:pt>
                <c:pt idx="15">
                  <c:v>424.26406871192853</c:v>
                </c:pt>
                <c:pt idx="16">
                  <c:v>401.47836381531499</c:v>
                </c:pt>
                <c:pt idx="17">
                  <c:v>377.59223462990258</c:v>
                </c:pt>
                <c:pt idx="18">
                  <c:v>352.67115137548399</c:v>
                </c:pt>
                <c:pt idx="19">
                  <c:v>326.78342100901637</c:v>
                </c:pt>
                <c:pt idx="20">
                  <c:v>300.00000000000023</c:v>
                </c:pt>
              </c:numCache>
            </c:numRef>
          </c:xVal>
          <c:yVal>
            <c:numRef>
              <c:f>new!$N$7:$N$27</c:f>
              <c:numCache>
                <c:formatCode>0</c:formatCode>
                <c:ptCount val="21"/>
                <c:pt idx="0" formatCode="General">
                  <c:v>0</c:v>
                </c:pt>
                <c:pt idx="1">
                  <c:v>31.401573745766296</c:v>
                </c:pt>
                <c:pt idx="2">
                  <c:v>62.717077960592071</c:v>
                </c:pt>
                <c:pt idx="3">
                  <c:v>93.86067902413852</c:v>
                </c:pt>
                <c:pt idx="4">
                  <c:v>124.74701449065559</c:v>
                </c:pt>
                <c:pt idx="5">
                  <c:v>155.29142706151245</c:v>
                </c:pt>
                <c:pt idx="6">
                  <c:v>185.41019662496845</c:v>
                </c:pt>
                <c:pt idx="7">
                  <c:v>215.02076972718015</c:v>
                </c:pt>
                <c:pt idx="8">
                  <c:v>244.04198584548013</c:v>
                </c:pt>
                <c:pt idx="9">
                  <c:v>272.39429984372811</c:v>
                </c:pt>
                <c:pt idx="10">
                  <c:v>300</c:v>
                </c:pt>
                <c:pt idx="11">
                  <c:v>326.78342100901625</c:v>
                </c:pt>
                <c:pt idx="12">
                  <c:v>352.67115137548387</c:v>
                </c:pt>
                <c:pt idx="13">
                  <c:v>377.59223462990241</c:v>
                </c:pt>
                <c:pt idx="14">
                  <c:v>401.47836381531488</c:v>
                </c:pt>
                <c:pt idx="15">
                  <c:v>424.26406871192847</c:v>
                </c:pt>
                <c:pt idx="16">
                  <c:v>445.88689528643647</c:v>
                </c:pt>
                <c:pt idx="17">
                  <c:v>466.28757687418249</c:v>
                </c:pt>
                <c:pt idx="18">
                  <c:v>485.41019662496836</c:v>
                </c:pt>
                <c:pt idx="19">
                  <c:v>503.20234076725427</c:v>
                </c:pt>
                <c:pt idx="20">
                  <c:v>519.61524227066309</c:v>
                </c:pt>
              </c:numCache>
            </c:numRef>
          </c:yVal>
          <c:smooth val="1"/>
        </c:ser>
        <c:ser>
          <c:idx val="6"/>
          <c:order val="8"/>
          <c:tx>
            <c:v>ValueVector2</c:v>
          </c:tx>
          <c:spPr>
            <a:ln>
              <a:solidFill>
                <a:srgbClr val="00B050"/>
              </a:solidFill>
              <a:tailEnd type="triangle" w="lg" len="lg"/>
            </a:ln>
          </c:spPr>
          <c:marker>
            <c:symbol val="none"/>
          </c:marker>
          <c:dLbls>
            <c:delete val="1"/>
          </c:dLbls>
          <c:xVal>
            <c:numRef>
              <c:f>(new!$L$36,new!$L$33)</c:f>
              <c:numCache>
                <c:formatCode>0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(new!$L$36,new!$L$35)</c:f>
              <c:numCache>
                <c:formatCode>0</c:formatCode>
                <c:ptCount val="2"/>
                <c:pt idx="0">
                  <c:v>0</c:v>
                </c:pt>
                <c:pt idx="1">
                  <c:v>519.61524227066309</c:v>
                </c:pt>
              </c:numCache>
            </c:numRef>
          </c:yVal>
          <c:smooth val="1"/>
        </c:ser>
        <c:ser>
          <c:idx val="7"/>
          <c:order val="9"/>
          <c:tx>
            <c:strRef>
              <c:f>new!$B$13</c:f>
              <c:strCache>
                <c:ptCount val="1"/>
                <c:pt idx="0">
                  <c:v>SPE</c:v>
                </c:pt>
              </c:strCache>
            </c:strRef>
          </c:tx>
          <c:spPr>
            <a:ln w="101600">
              <a:solidFill>
                <a:srgbClr val="7030A0"/>
              </a:solidFill>
              <a:tailEnd type="triangle"/>
            </a:ln>
          </c:spPr>
          <c:marker>
            <c:symbol val="none"/>
          </c:marker>
          <c:dLbls>
            <c:delete val="1"/>
          </c:dLbls>
          <c:xVal>
            <c:numRef>
              <c:f>(new!$I$36,new!$L$36)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(new!$L$36,new!$D$13)</c:f>
              <c:numCache>
                <c:formatCode>#,##0.00</c:formatCode>
                <c:ptCount val="2"/>
                <c:pt idx="0" formatCode="0">
                  <c:v>0</c:v>
                </c:pt>
                <c:pt idx="1">
                  <c:v>119.6152422706632</c:v>
                </c:pt>
              </c:numCache>
            </c:numRef>
          </c:yVal>
          <c:smooth val="1"/>
        </c:ser>
        <c:ser>
          <c:idx val="8"/>
          <c:order val="10"/>
          <c:tx>
            <c:v>ValueVector2P</c:v>
          </c:tx>
          <c:spPr>
            <a:ln w="101600">
              <a:solidFill>
                <a:srgbClr val="00B050"/>
              </a:solidFill>
              <a:tailEnd type="triangle"/>
            </a:ln>
          </c:spPr>
          <c:marker>
            <c:symbol val="none"/>
          </c:marker>
          <c:dLbls>
            <c:delete val="1"/>
          </c:dLbls>
          <c:xVal>
            <c:numRef>
              <c:f>(new!$L$36,new!$L$33)</c:f>
              <c:numCache>
                <c:formatCode>0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(new!$D$13,new!$L$35)</c:f>
              <c:numCache>
                <c:formatCode>0</c:formatCode>
                <c:ptCount val="2"/>
                <c:pt idx="0" formatCode="#,##0.00">
                  <c:v>119.6152422706632</c:v>
                </c:pt>
                <c:pt idx="1">
                  <c:v>519.61524227066309</c:v>
                </c:pt>
              </c:numCache>
            </c:numRef>
          </c:yVal>
          <c:smooth val="1"/>
        </c:ser>
        <c:ser>
          <c:idx val="11"/>
          <c:order val="11"/>
          <c:tx>
            <c:v>0</c:v>
          </c:tx>
          <c:spPr>
            <a:ln>
              <a:noFill/>
            </a:ln>
          </c:spPr>
          <c:marker>
            <c:symbol val="none"/>
          </c:marker>
          <c:dLbls>
            <c:delete val="1"/>
          </c:dLbls>
          <c:xVal>
            <c:numRef>
              <c:f>(new!$I$36,new!$I$37)</c:f>
              <c:numCache>
                <c:formatCode>0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xVal>
          <c:yVal>
            <c:numRef>
              <c:f>(new!$L$36,new!$L$37)</c:f>
              <c:numCache>
                <c:formatCode>0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y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00986880"/>
        <c:axId val="100988800"/>
      </c:scatterChart>
      <c:valAx>
        <c:axId val="1009868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new!$C$16</c:f>
              <c:strCache>
                <c:ptCount val="1"/>
                <c:pt idx="0">
                  <c:v>monetary indicator (costs, prices) [$]</c:v>
                </c:pt>
              </c:strCache>
            </c:strRef>
          </c:tx>
          <c:layout>
            <c:manualLayout>
              <c:xMode val="edge"/>
              <c:yMode val="edge"/>
              <c:x val="0.54086115094431597"/>
              <c:y val="0.80297349310060739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crossAx val="100988800"/>
        <c:crosses val="autoZero"/>
        <c:crossBetween val="midCat"/>
      </c:valAx>
      <c:valAx>
        <c:axId val="100988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new!$C$17</c:f>
              <c:strCache>
                <c:ptCount val="1"/>
                <c:pt idx="0">
                  <c:v>subjective value indicators (Use value I) [i$]</c:v>
                </c:pt>
              </c:strCache>
            </c:strRef>
          </c:tx>
          <c:layout>
            <c:manualLayout>
              <c:xMode val="edge"/>
              <c:yMode val="edge"/>
              <c:x val="0.11011499873758504"/>
              <c:y val="5.4428107707387485E-2"/>
            </c:manualLayout>
          </c:layout>
          <c:overlay val="0"/>
          <c:txPr>
            <a:bodyPr rot="-5400000" vert="horz"/>
            <a:lstStyle/>
            <a:p>
              <a:pPr>
                <a:defRPr sz="1600"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0098688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egendEntry>
        <c:idx val="6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1571729821704326"/>
          <c:y val="0.88332959961908475"/>
          <c:w val="0.68782323257722633"/>
          <c:h val="8.8607063357621835E-2"/>
        </c:manualLayout>
      </c:layout>
      <c:overlay val="0"/>
    </c:legend>
    <c:plotVisOnly val="1"/>
    <c:dispBlanksAs val="gap"/>
    <c:showDLblsOverMax val="0"/>
  </c:chart>
  <c:printSettings>
    <c:headerFooter/>
    <c:pageMargins b="0.78740157480314954" l="0.70866141732283483" r="0.70866141732283483" t="0.78740157480314954" header="0.31496062992125995" footer="0.3149606299212599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ilto:peter.bretscher@bengi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226219</xdr:colOff>
      <xdr:row>0</xdr:row>
      <xdr:rowOff>226218</xdr:rowOff>
    </xdr:from>
    <xdr:to>
      <xdr:col>18</xdr:col>
      <xdr:colOff>690563</xdr:colOff>
      <xdr:row>40</xdr:row>
      <xdr:rowOff>11906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0.02986</cdr:x>
      <cdr:y>0.31496</cdr:y>
    </cdr:from>
    <cdr:to>
      <cdr:x>0.07121</cdr:x>
      <cdr:y>0.96063</cdr:y>
    </cdr:to>
    <cdr:sp macro="" textlink="">
      <cdr:nvSpPr>
        <cdr:cNvPr id="2" name="Textfeld 1">
          <a:hlinkClick xmlns:a="http://schemas.openxmlformats.org/drawingml/2006/main" xmlns:r="http://schemas.openxmlformats.org/officeDocument/2006/relationships" r:id="rId1"/>
        </cdr:cNvPr>
        <cdr:cNvSpPr txBox="1"/>
      </cdr:nvSpPr>
      <cdr:spPr>
        <a:xfrm xmlns:a="http://schemas.openxmlformats.org/drawingml/2006/main" rot="16200000">
          <a:off x="-2047875" y="4661297"/>
          <a:ext cx="4881562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©</a:t>
          </a:r>
          <a:r>
            <a:rPr lang="en-US" sz="1100" baseline="0"/>
            <a:t> 2013 Peter Bretscher, peter.bretscher@bengin.com  all rights reserved</a:t>
          </a:r>
          <a:br>
            <a:rPr lang="en-US" sz="1100" baseline="0"/>
          </a:b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nsed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P49"/>
  <sheetViews>
    <sheetView tabSelected="1" zoomScale="80" zoomScaleNormal="80" workbookViewId="0"/>
  </sheetViews>
  <sheetFormatPr baseColWidth="10" defaultColWidth="11.42578125" defaultRowHeight="15" x14ac:dyDescent="0.25"/>
  <cols>
    <col min="1" max="1" width="5.7109375" style="3" customWidth="1"/>
    <col min="2" max="2" width="14.5703125" style="3" customWidth="1"/>
    <col min="3" max="3" width="11.42578125" style="3"/>
    <col min="4" max="6" width="11.42578125" style="12"/>
    <col min="7" max="7" width="11.42578125" style="20"/>
    <col min="8" max="12" width="7.42578125" style="27" customWidth="1"/>
    <col min="13" max="14" width="7.42578125" style="28" customWidth="1"/>
    <col min="15" max="16384" width="11.42578125" style="3"/>
  </cols>
  <sheetData>
    <row r="1" spans="1:15" ht="18.75" x14ac:dyDescent="0.3">
      <c r="A1" s="16" t="s">
        <v>22</v>
      </c>
    </row>
    <row r="2" spans="1:15" ht="18.75" x14ac:dyDescent="0.3">
      <c r="A2" s="16"/>
    </row>
    <row r="3" spans="1:15" s="4" customFormat="1" ht="18.75" customHeight="1" x14ac:dyDescent="0.4">
      <c r="B3" s="17" t="s">
        <v>35</v>
      </c>
      <c r="D3" s="13"/>
      <c r="E3" s="13"/>
      <c r="F3" s="13"/>
      <c r="G3" s="21"/>
      <c r="H3" s="29"/>
      <c r="I3" s="29"/>
      <c r="J3" s="29"/>
      <c r="K3" s="29"/>
      <c r="L3" s="29"/>
      <c r="M3" s="30"/>
      <c r="N3" s="30"/>
      <c r="O3" s="5"/>
    </row>
    <row r="5" spans="1:15" x14ac:dyDescent="0.25">
      <c r="H5" s="31" t="s">
        <v>31</v>
      </c>
      <c r="I5" s="31"/>
      <c r="J5" s="31"/>
      <c r="K5" s="31"/>
      <c r="L5" s="31" t="s">
        <v>34</v>
      </c>
      <c r="M5" s="31"/>
      <c r="N5" s="31"/>
    </row>
    <row r="6" spans="1:15" x14ac:dyDescent="0.25">
      <c r="H6" s="32" t="s">
        <v>0</v>
      </c>
      <c r="I6" s="33" t="s">
        <v>1</v>
      </c>
      <c r="J6" s="34" t="s">
        <v>2</v>
      </c>
      <c r="K6" s="34" t="s">
        <v>3</v>
      </c>
      <c r="L6" s="33" t="s">
        <v>1</v>
      </c>
      <c r="M6" s="34" t="s">
        <v>2</v>
      </c>
      <c r="N6" s="34" t="s">
        <v>3</v>
      </c>
    </row>
    <row r="7" spans="1:15" x14ac:dyDescent="0.25">
      <c r="B7" s="8" t="s">
        <v>10</v>
      </c>
      <c r="C7" s="8" t="s">
        <v>4</v>
      </c>
      <c r="D7" s="9">
        <v>300</v>
      </c>
      <c r="H7" s="32">
        <v>0</v>
      </c>
      <c r="I7" s="34">
        <v>0</v>
      </c>
      <c r="J7" s="34">
        <f>I34</f>
        <v>500</v>
      </c>
      <c r="K7" s="34">
        <v>0</v>
      </c>
      <c r="L7" s="34">
        <v>0</v>
      </c>
      <c r="M7" s="27">
        <f>L34</f>
        <v>600</v>
      </c>
      <c r="N7" s="28">
        <v>0</v>
      </c>
    </row>
    <row r="8" spans="1:15" x14ac:dyDescent="0.25">
      <c r="B8" s="8" t="s">
        <v>32</v>
      </c>
      <c r="C8" s="8" t="s">
        <v>41</v>
      </c>
      <c r="D8" s="9">
        <v>500</v>
      </c>
      <c r="H8" s="32">
        <v>1</v>
      </c>
      <c r="I8" s="34">
        <f>I7+$I$30</f>
        <v>4.6364760900080612E-2</v>
      </c>
      <c r="J8" s="34">
        <f>$I$34*COS(I8)</f>
        <v>499.46267350418003</v>
      </c>
      <c r="K8" s="34">
        <f>$I$34*SIN(I8)</f>
        <v>23.17407551676791</v>
      </c>
      <c r="L8" s="34">
        <f>L7+$L$30</f>
        <v>5.2359877559829883E-2</v>
      </c>
      <c r="M8" s="34">
        <f>$L$34*COS(L8)</f>
        <v>599.1777208527443</v>
      </c>
      <c r="N8" s="34">
        <f>$L$34*SIN(L8)</f>
        <v>31.401573745766296</v>
      </c>
    </row>
    <row r="9" spans="1:15" x14ac:dyDescent="0.25">
      <c r="B9" s="8" t="s">
        <v>33</v>
      </c>
      <c r="C9" s="8" t="s">
        <v>42</v>
      </c>
      <c r="D9" s="9">
        <v>600</v>
      </c>
      <c r="H9" s="32">
        <v>2</v>
      </c>
      <c r="I9" s="34">
        <f t="shared" ref="I9:I27" si="0">I8+$I$30</f>
        <v>9.2729521800161224E-2</v>
      </c>
      <c r="J9" s="34">
        <f t="shared" ref="J9:J27" si="1">$I$34*COS(I9)</f>
        <v>497.85184889577255</v>
      </c>
      <c r="K9" s="34">
        <f t="shared" ref="K9:K27" si="2">$I$34*SIN(I9)</f>
        <v>46.298342854370659</v>
      </c>
      <c r="L9" s="34">
        <f t="shared" ref="L9:L27" si="3">L8+$L$30</f>
        <v>0.10471975511965977</v>
      </c>
      <c r="M9" s="34">
        <f t="shared" ref="M9:M27" si="4">$L$34*COS(L9)</f>
        <v>596.71313722096397</v>
      </c>
      <c r="N9" s="34">
        <f t="shared" ref="N9:N27" si="5">$L$34*SIN(L9)</f>
        <v>62.717077960592071</v>
      </c>
    </row>
    <row r="10" spans="1:15" x14ac:dyDescent="0.25">
      <c r="H10" s="32">
        <v>3</v>
      </c>
      <c r="I10" s="34">
        <f t="shared" si="0"/>
        <v>0.13909428270024182</v>
      </c>
      <c r="J10" s="34">
        <f t="shared" si="1"/>
        <v>495.17098832974642</v>
      </c>
      <c r="K10" s="34">
        <f t="shared" si="2"/>
        <v>69.323100886660555</v>
      </c>
      <c r="L10" s="34">
        <f t="shared" si="3"/>
        <v>0.15707963267948966</v>
      </c>
      <c r="M10" s="34">
        <f t="shared" si="4"/>
        <v>592.61300435708267</v>
      </c>
      <c r="N10" s="34">
        <f t="shared" si="5"/>
        <v>93.86067902413852</v>
      </c>
    </row>
    <row r="11" spans="1:15" x14ac:dyDescent="0.25">
      <c r="B11" s="14" t="s">
        <v>39</v>
      </c>
      <c r="C11" s="14" t="s">
        <v>36</v>
      </c>
      <c r="D11" s="15">
        <f>I35</f>
        <v>399.99999999999989</v>
      </c>
      <c r="H11" s="32">
        <v>4</v>
      </c>
      <c r="I11" s="34">
        <f t="shared" si="0"/>
        <v>0.18545904360032245</v>
      </c>
      <c r="J11" s="34">
        <f t="shared" si="1"/>
        <v>491.42585379575661</v>
      </c>
      <c r="K11" s="34">
        <f t="shared" si="2"/>
        <v>92.198862363435239</v>
      </c>
      <c r="L11" s="34">
        <f t="shared" si="3"/>
        <v>0.20943951023931953</v>
      </c>
      <c r="M11" s="34">
        <f t="shared" si="4"/>
        <v>586.88856044028341</v>
      </c>
      <c r="N11" s="34">
        <f t="shared" si="5"/>
        <v>124.74701449065559</v>
      </c>
    </row>
    <row r="12" spans="1:15" x14ac:dyDescent="0.25">
      <c r="B12" s="25" t="s">
        <v>40</v>
      </c>
      <c r="C12" s="14" t="s">
        <v>36</v>
      </c>
      <c r="D12" s="26">
        <f>L35</f>
        <v>519.61524227066309</v>
      </c>
      <c r="H12" s="32">
        <v>5</v>
      </c>
      <c r="I12" s="34">
        <f t="shared" si="0"/>
        <v>0.23182380450040307</v>
      </c>
      <c r="J12" s="34">
        <f t="shared" si="1"/>
        <v>486.62449473386511</v>
      </c>
      <c r="K12" s="34">
        <f t="shared" si="2"/>
        <v>114.87646027368061</v>
      </c>
      <c r="L12" s="34">
        <f t="shared" si="3"/>
        <v>0.26179938779914941</v>
      </c>
      <c r="M12" s="34">
        <f t="shared" si="4"/>
        <v>579.55549577344095</v>
      </c>
      <c r="N12" s="34">
        <f t="shared" si="5"/>
        <v>155.29142706151245</v>
      </c>
    </row>
    <row r="13" spans="1:15" x14ac:dyDescent="0.25">
      <c r="B13" s="14" t="s">
        <v>37</v>
      </c>
      <c r="C13" s="14" t="s">
        <v>36</v>
      </c>
      <c r="D13" s="15">
        <f>D12-D11</f>
        <v>119.6152422706632</v>
      </c>
      <c r="H13" s="32">
        <v>6</v>
      </c>
      <c r="I13" s="34">
        <f t="shared" si="0"/>
        <v>0.2781885654004837</v>
      </c>
      <c r="J13" s="34">
        <f t="shared" si="1"/>
        <v>480.77723073383157</v>
      </c>
      <c r="K13" s="34">
        <f t="shared" si="2"/>
        <v>137.30715352052172</v>
      </c>
      <c r="L13" s="34">
        <f t="shared" si="3"/>
        <v>0.31415926535897931</v>
      </c>
      <c r="M13" s="34">
        <f t="shared" si="4"/>
        <v>570.63390977709207</v>
      </c>
      <c r="N13" s="34">
        <f t="shared" si="5"/>
        <v>185.41019662496845</v>
      </c>
    </row>
    <row r="14" spans="1:15" x14ac:dyDescent="0.25">
      <c r="B14" s="23"/>
      <c r="C14" s="23"/>
      <c r="D14" s="24"/>
      <c r="F14" s="7"/>
      <c r="G14" s="22"/>
      <c r="H14" s="32">
        <v>7</v>
      </c>
      <c r="I14" s="34">
        <f t="shared" si="0"/>
        <v>0.32455332630056433</v>
      </c>
      <c r="J14" s="34">
        <f t="shared" si="1"/>
        <v>473.89662935515702</v>
      </c>
      <c r="K14" s="34">
        <f t="shared" si="2"/>
        <v>159.44273168075406</v>
      </c>
      <c r="L14" s="34">
        <f t="shared" si="3"/>
        <v>0.36651914291880922</v>
      </c>
      <c r="M14" s="34">
        <f t="shared" si="4"/>
        <v>560.14825589832105</v>
      </c>
      <c r="N14" s="34">
        <f t="shared" si="5"/>
        <v>215.02076972718015</v>
      </c>
    </row>
    <row r="15" spans="1:15" x14ac:dyDescent="0.25">
      <c r="E15" s="7"/>
      <c r="F15" s="7"/>
      <c r="G15" s="22"/>
      <c r="H15" s="32">
        <v>8</v>
      </c>
      <c r="I15" s="34">
        <f t="shared" si="0"/>
        <v>0.37091808720064495</v>
      </c>
      <c r="J15" s="34">
        <f t="shared" si="1"/>
        <v>465.99747911555329</v>
      </c>
      <c r="K15" s="34">
        <f t="shared" si="2"/>
        <v>181.23561862379447</v>
      </c>
      <c r="L15" s="34">
        <f t="shared" si="3"/>
        <v>0.41887902047863912</v>
      </c>
      <c r="M15" s="34">
        <f t="shared" si="4"/>
        <v>548.12727458556049</v>
      </c>
      <c r="N15" s="34">
        <f t="shared" si="5"/>
        <v>244.04198584548013</v>
      </c>
    </row>
    <row r="16" spans="1:15" x14ac:dyDescent="0.25">
      <c r="B16" s="3" t="s">
        <v>11</v>
      </c>
      <c r="C16" s="10" t="s">
        <v>16</v>
      </c>
      <c r="F16" s="7"/>
      <c r="G16" s="22"/>
      <c r="H16" s="32">
        <v>9</v>
      </c>
      <c r="I16" s="34">
        <f t="shared" si="0"/>
        <v>0.41728284810072558</v>
      </c>
      <c r="J16" s="34">
        <f t="shared" si="1"/>
        <v>457.09675770589314</v>
      </c>
      <c r="K16" s="34">
        <f t="shared" si="2"/>
        <v>202.63897476734331</v>
      </c>
      <c r="L16" s="34">
        <f t="shared" si="3"/>
        <v>0.47123889803846902</v>
      </c>
      <c r="M16" s="34">
        <f t="shared" si="4"/>
        <v>534.60391451302075</v>
      </c>
      <c r="N16" s="34">
        <f t="shared" si="5"/>
        <v>272.39429984372811</v>
      </c>
    </row>
    <row r="17" spans="2:14" x14ac:dyDescent="0.25">
      <c r="B17" s="3" t="s">
        <v>12</v>
      </c>
      <c r="C17" s="10" t="s">
        <v>9</v>
      </c>
      <c r="E17" s="7"/>
      <c r="F17" s="7"/>
      <c r="G17" s="22"/>
      <c r="H17" s="32">
        <v>10</v>
      </c>
      <c r="I17" s="34">
        <f t="shared" si="0"/>
        <v>0.4636476090008062</v>
      </c>
      <c r="J17" s="34">
        <f t="shared" si="1"/>
        <v>447.21359549995793</v>
      </c>
      <c r="K17" s="34">
        <f t="shared" si="2"/>
        <v>223.60679774997902</v>
      </c>
      <c r="L17" s="34">
        <f t="shared" si="3"/>
        <v>0.52359877559829893</v>
      </c>
      <c r="M17" s="34">
        <f t="shared" si="4"/>
        <v>519.6152422706632</v>
      </c>
      <c r="N17" s="34">
        <f t="shared" si="5"/>
        <v>300</v>
      </c>
    </row>
    <row r="18" spans="2:14" x14ac:dyDescent="0.25">
      <c r="B18" s="6"/>
      <c r="C18" s="6"/>
      <c r="D18" s="7"/>
      <c r="E18" s="6"/>
      <c r="F18" s="6"/>
      <c r="G18" s="22"/>
      <c r="H18" s="32">
        <v>11</v>
      </c>
      <c r="I18" s="34">
        <f t="shared" si="0"/>
        <v>0.51001236990088683</v>
      </c>
      <c r="J18" s="34">
        <f t="shared" si="1"/>
        <v>436.36923443741051</v>
      </c>
      <c r="K18" s="34">
        <f t="shared" si="2"/>
        <v>244.09402130430863</v>
      </c>
      <c r="L18" s="34">
        <f t="shared" si="3"/>
        <v>0.57595865315812877</v>
      </c>
      <c r="M18" s="34">
        <f t="shared" si="4"/>
        <v>503.20234076725444</v>
      </c>
      <c r="N18" s="34">
        <f t="shared" si="5"/>
        <v>326.78342100901625</v>
      </c>
    </row>
    <row r="19" spans="2:14" x14ac:dyDescent="0.25">
      <c r="B19" s="6"/>
      <c r="C19" s="6"/>
      <c r="D19" s="7"/>
      <c r="E19" s="6"/>
      <c r="F19" s="6"/>
      <c r="G19" s="22"/>
      <c r="H19" s="32">
        <v>12</v>
      </c>
      <c r="I19" s="34">
        <f t="shared" si="0"/>
        <v>0.5563771308009674</v>
      </c>
      <c r="J19" s="34">
        <f t="shared" si="1"/>
        <v>424.5869823683675</v>
      </c>
      <c r="K19" s="34">
        <f t="shared" si="2"/>
        <v>264.05661211816602</v>
      </c>
      <c r="L19" s="34">
        <f t="shared" si="3"/>
        <v>0.62831853071795862</v>
      </c>
      <c r="M19" s="34">
        <f t="shared" si="4"/>
        <v>485.41019662496848</v>
      </c>
      <c r="N19" s="34">
        <f t="shared" si="5"/>
        <v>352.67115137548387</v>
      </c>
    </row>
    <row r="20" spans="2:14" x14ac:dyDescent="0.25">
      <c r="B20" s="6"/>
      <c r="C20" s="1"/>
      <c r="D20" s="7"/>
      <c r="E20" s="6"/>
      <c r="F20" s="6"/>
      <c r="G20" s="22"/>
      <c r="H20" s="32">
        <v>13</v>
      </c>
      <c r="I20" s="34">
        <f t="shared" si="0"/>
        <v>0.60274189170104797</v>
      </c>
      <c r="J20" s="34">
        <f t="shared" si="1"/>
        <v>411.89216295769745</v>
      </c>
      <c r="K20" s="34">
        <f t="shared" si="2"/>
        <v>283.45166447567323</v>
      </c>
      <c r="L20" s="34">
        <f t="shared" si="3"/>
        <v>0.68067840827778847</v>
      </c>
      <c r="M20" s="34">
        <f t="shared" si="4"/>
        <v>466.28757687418255</v>
      </c>
      <c r="N20" s="34">
        <f t="shared" si="5"/>
        <v>377.59223462990241</v>
      </c>
    </row>
    <row r="21" spans="2:14" x14ac:dyDescent="0.25">
      <c r="B21" s="6"/>
      <c r="C21" s="6"/>
      <c r="D21" s="7"/>
      <c r="E21" s="3"/>
      <c r="F21" s="3"/>
      <c r="G21" s="22"/>
      <c r="H21" s="32">
        <v>14</v>
      </c>
      <c r="I21" s="34">
        <f t="shared" si="0"/>
        <v>0.64910665260112854</v>
      </c>
      <c r="J21" s="34">
        <f t="shared" si="1"/>
        <v>398.31206125671633</v>
      </c>
      <c r="K21" s="34">
        <f t="shared" si="2"/>
        <v>302.23749247475217</v>
      </c>
      <c r="L21" s="34">
        <f t="shared" si="3"/>
        <v>0.73303828583761832</v>
      </c>
      <c r="M21" s="34">
        <f t="shared" si="4"/>
        <v>445.88689528643664</v>
      </c>
      <c r="N21" s="34">
        <f t="shared" si="5"/>
        <v>401.47836381531488</v>
      </c>
    </row>
    <row r="22" spans="2:14" x14ac:dyDescent="0.25">
      <c r="B22" s="6"/>
      <c r="C22" s="6"/>
      <c r="D22" s="6"/>
      <c r="G22" s="22"/>
      <c r="H22" s="32">
        <v>15</v>
      </c>
      <c r="I22" s="34">
        <f t="shared" si="0"/>
        <v>0.69547141350120911</v>
      </c>
      <c r="J22" s="34">
        <f t="shared" si="1"/>
        <v>383.8758650592635</v>
      </c>
      <c r="K22" s="34">
        <f t="shared" si="2"/>
        <v>320.3737196228837</v>
      </c>
      <c r="L22" s="34">
        <f t="shared" si="3"/>
        <v>0.78539816339744817</v>
      </c>
      <c r="M22" s="34">
        <f t="shared" si="4"/>
        <v>424.26406871192853</v>
      </c>
      <c r="N22" s="34">
        <f t="shared" si="5"/>
        <v>424.26406871192847</v>
      </c>
    </row>
    <row r="23" spans="2:14" x14ac:dyDescent="0.25">
      <c r="B23" s="6"/>
      <c r="C23" s="6"/>
      <c r="D23" s="6"/>
      <c r="G23" s="22"/>
      <c r="H23" s="32">
        <v>16</v>
      </c>
      <c r="I23" s="34">
        <f t="shared" si="0"/>
        <v>0.74183617440128968</v>
      </c>
      <c r="J23" s="34">
        <f t="shared" si="1"/>
        <v>368.61460216820217</v>
      </c>
      <c r="K23" s="34">
        <f t="shared" si="2"/>
        <v>337.82136561854406</v>
      </c>
      <c r="L23" s="34">
        <f t="shared" si="3"/>
        <v>0.83775804095727802</v>
      </c>
      <c r="M23" s="34">
        <f t="shared" si="4"/>
        <v>401.47836381531499</v>
      </c>
      <c r="N23" s="34">
        <f t="shared" si="5"/>
        <v>445.88689528643647</v>
      </c>
    </row>
    <row r="24" spans="2:14" ht="15.75" x14ac:dyDescent="0.25">
      <c r="B24" s="42" t="s">
        <v>43</v>
      </c>
      <c r="C24" s="6"/>
      <c r="D24" s="6"/>
      <c r="G24" s="22"/>
      <c r="H24" s="32">
        <v>17</v>
      </c>
      <c r="I24" s="34">
        <f t="shared" si="0"/>
        <v>0.78820093530137025</v>
      </c>
      <c r="J24" s="34">
        <f t="shared" si="1"/>
        <v>352.56107370717638</v>
      </c>
      <c r="K24" s="34">
        <f t="shared" si="2"/>
        <v>354.54293013180074</v>
      </c>
      <c r="L24" s="34">
        <f t="shared" si="3"/>
        <v>0.89011791851710786</v>
      </c>
      <c r="M24" s="34">
        <f t="shared" si="4"/>
        <v>377.59223462990258</v>
      </c>
      <c r="N24" s="34">
        <f t="shared" si="5"/>
        <v>466.28757687418249</v>
      </c>
    </row>
    <row r="25" spans="2:14" x14ac:dyDescent="0.25">
      <c r="D25" s="3"/>
      <c r="G25" s="22"/>
      <c r="H25" s="32">
        <v>18</v>
      </c>
      <c r="I25" s="34">
        <f t="shared" si="0"/>
        <v>0.83456569620145082</v>
      </c>
      <c r="J25" s="34">
        <f t="shared" si="1"/>
        <v>335.74978362096016</v>
      </c>
      <c r="K25" s="34">
        <f t="shared" si="2"/>
        <v>370.50247340399562</v>
      </c>
      <c r="L25" s="34">
        <f t="shared" si="3"/>
        <v>0.94247779607693771</v>
      </c>
      <c r="M25" s="34">
        <f t="shared" si="4"/>
        <v>352.67115137548399</v>
      </c>
      <c r="N25" s="34">
        <f t="shared" si="5"/>
        <v>485.41019662496836</v>
      </c>
    </row>
    <row r="26" spans="2:14" x14ac:dyDescent="0.25">
      <c r="B26" s="3" t="s">
        <v>38</v>
      </c>
      <c r="G26" s="22"/>
      <c r="H26" s="32">
        <v>19</v>
      </c>
      <c r="I26" s="34">
        <f t="shared" si="0"/>
        <v>0.88093045710153139</v>
      </c>
      <c r="J26" s="34">
        <f t="shared" si="1"/>
        <v>318.21686451592245</v>
      </c>
      <c r="K26" s="34">
        <f t="shared" si="2"/>
        <v>385.66569349328324</v>
      </c>
      <c r="L26" s="34">
        <f t="shared" si="3"/>
        <v>0.99483767363676756</v>
      </c>
      <c r="M26" s="34">
        <f t="shared" si="4"/>
        <v>326.78342100901637</v>
      </c>
      <c r="N26" s="34">
        <f t="shared" si="5"/>
        <v>503.20234076725427</v>
      </c>
    </row>
    <row r="27" spans="2:14" x14ac:dyDescent="0.25">
      <c r="G27" s="22"/>
      <c r="H27" s="32">
        <v>20</v>
      </c>
      <c r="I27" s="34">
        <f t="shared" si="0"/>
        <v>0.92729521800161196</v>
      </c>
      <c r="J27" s="34">
        <f t="shared" si="1"/>
        <v>300.00000000000011</v>
      </c>
      <c r="K27" s="34">
        <f t="shared" si="2"/>
        <v>399.99999999999989</v>
      </c>
      <c r="L27" s="34">
        <f t="shared" si="3"/>
        <v>1.0471975511965974</v>
      </c>
      <c r="M27" s="34">
        <f t="shared" si="4"/>
        <v>300.00000000000023</v>
      </c>
      <c r="N27" s="34">
        <f t="shared" si="5"/>
        <v>519.61524227066309</v>
      </c>
    </row>
    <row r="28" spans="2:14" x14ac:dyDescent="0.25">
      <c r="B28" s="3" t="s">
        <v>23</v>
      </c>
      <c r="G28" s="22"/>
      <c r="M28" s="35"/>
      <c r="N28" s="35"/>
    </row>
    <row r="29" spans="2:14" x14ac:dyDescent="0.25">
      <c r="B29" s="3" t="s">
        <v>24</v>
      </c>
      <c r="G29" s="22"/>
      <c r="H29" s="36" t="s">
        <v>5</v>
      </c>
      <c r="I29" s="27">
        <f>ACOS(D7/D8)</f>
        <v>0.92729521800161219</v>
      </c>
      <c r="L29" s="27">
        <f>ACOS(D7/D9)</f>
        <v>1.0471975511965976</v>
      </c>
      <c r="M29" s="35"/>
      <c r="N29" s="35"/>
    </row>
    <row r="30" spans="2:14" x14ac:dyDescent="0.25">
      <c r="B30" s="3" t="s">
        <v>25</v>
      </c>
      <c r="G30" s="22"/>
      <c r="H30" s="37" t="s">
        <v>6</v>
      </c>
      <c r="I30" s="27">
        <f>I29/20</f>
        <v>4.6364760900080612E-2</v>
      </c>
      <c r="L30" s="27">
        <f>L29/20</f>
        <v>5.2359877559829883E-2</v>
      </c>
      <c r="M30" s="35"/>
      <c r="N30" s="35"/>
    </row>
    <row r="31" spans="2:14" x14ac:dyDescent="0.25">
      <c r="B31" s="3" t="s">
        <v>26</v>
      </c>
      <c r="G31" s="22"/>
      <c r="H31" s="37"/>
      <c r="M31" s="35"/>
      <c r="N31" s="35"/>
    </row>
    <row r="32" spans="2:14" x14ac:dyDescent="0.25">
      <c r="B32" s="18" t="s">
        <v>8</v>
      </c>
      <c r="G32" s="22"/>
      <c r="M32" s="35"/>
      <c r="N32" s="35"/>
    </row>
    <row r="33" spans="2:16" x14ac:dyDescent="0.25">
      <c r="G33" s="22"/>
      <c r="H33" s="27" t="s">
        <v>13</v>
      </c>
      <c r="I33" s="27">
        <f>D7</f>
        <v>300</v>
      </c>
      <c r="L33" s="38">
        <f>D7</f>
        <v>300</v>
      </c>
      <c r="M33" s="35"/>
      <c r="N33" s="35"/>
    </row>
    <row r="34" spans="2:16" x14ac:dyDescent="0.25">
      <c r="B34" s="3" t="s">
        <v>27</v>
      </c>
      <c r="C34" s="18" t="s">
        <v>7</v>
      </c>
      <c r="G34" s="22"/>
      <c r="H34" s="27" t="s">
        <v>14</v>
      </c>
      <c r="I34" s="27">
        <f>D8</f>
        <v>500</v>
      </c>
      <c r="L34" s="38">
        <f>D9</f>
        <v>600</v>
      </c>
      <c r="M34" s="35"/>
      <c r="N34" s="35"/>
    </row>
    <row r="35" spans="2:16" x14ac:dyDescent="0.25">
      <c r="C35" s="18" t="s">
        <v>29</v>
      </c>
      <c r="G35" s="22"/>
      <c r="H35" s="27" t="s">
        <v>15</v>
      </c>
      <c r="I35" s="27">
        <f>K27</f>
        <v>399.99999999999989</v>
      </c>
      <c r="L35" s="38">
        <f>N27</f>
        <v>519.61524227066309</v>
      </c>
      <c r="M35" s="35"/>
      <c r="N35" s="35"/>
    </row>
    <row r="36" spans="2:16" x14ac:dyDescent="0.25">
      <c r="B36" s="19" t="s">
        <v>28</v>
      </c>
      <c r="C36" s="18" t="s">
        <v>30</v>
      </c>
      <c r="G36" s="22"/>
      <c r="H36" s="27" t="s">
        <v>17</v>
      </c>
      <c r="I36" s="27">
        <v>0</v>
      </c>
      <c r="L36" s="38">
        <v>0</v>
      </c>
      <c r="M36" s="35"/>
      <c r="N36" s="35"/>
    </row>
    <row r="37" spans="2:16" x14ac:dyDescent="0.25">
      <c r="B37" s="2"/>
      <c r="G37" s="22"/>
      <c r="H37" s="27" t="s">
        <v>18</v>
      </c>
      <c r="I37" s="27">
        <v>-1</v>
      </c>
      <c r="L37" s="38">
        <v>-1</v>
      </c>
      <c r="M37" s="35"/>
      <c r="N37" s="35"/>
    </row>
    <row r="38" spans="2:16" x14ac:dyDescent="0.25">
      <c r="G38" s="22"/>
      <c r="H38" s="27" t="s">
        <v>19</v>
      </c>
      <c r="L38" s="38"/>
      <c r="M38" s="35"/>
      <c r="N38" s="35"/>
    </row>
    <row r="39" spans="2:16" x14ac:dyDescent="0.25">
      <c r="G39" s="22"/>
      <c r="H39" s="27" t="s">
        <v>20</v>
      </c>
      <c r="L39" s="38"/>
      <c r="M39" s="35"/>
      <c r="N39" s="35"/>
    </row>
    <row r="40" spans="2:16" x14ac:dyDescent="0.25">
      <c r="G40" s="22"/>
      <c r="H40" s="27" t="s">
        <v>21</v>
      </c>
      <c r="L40" s="38"/>
      <c r="M40" s="39"/>
      <c r="N40" s="35"/>
    </row>
    <row r="42" spans="2:16" ht="18.75" x14ac:dyDescent="0.3">
      <c r="M42" s="40"/>
      <c r="N42" s="41"/>
      <c r="O42" s="11"/>
      <c r="P42" s="2"/>
    </row>
    <row r="43" spans="2:16" ht="18.75" x14ac:dyDescent="0.3">
      <c r="M43" s="40"/>
      <c r="N43" s="41"/>
      <c r="O43" s="11"/>
      <c r="P43" s="2"/>
    </row>
    <row r="44" spans="2:16" x14ac:dyDescent="0.25">
      <c r="M44" s="40"/>
      <c r="N44" s="40"/>
      <c r="O44" s="2"/>
      <c r="P44" s="2"/>
    </row>
    <row r="45" spans="2:16" x14ac:dyDescent="0.25">
      <c r="M45" s="40"/>
      <c r="N45" s="40"/>
      <c r="O45" s="2"/>
      <c r="P45" s="2"/>
    </row>
    <row r="46" spans="2:16" x14ac:dyDescent="0.25">
      <c r="M46" s="40"/>
      <c r="N46" s="40"/>
      <c r="O46" s="2"/>
      <c r="P46" s="2"/>
    </row>
    <row r="47" spans="2:16" x14ac:dyDescent="0.25">
      <c r="M47" s="40"/>
      <c r="N47" s="40"/>
      <c r="O47" s="2"/>
      <c r="P47" s="2"/>
    </row>
    <row r="48" spans="2:16" x14ac:dyDescent="0.25">
      <c r="M48" s="40"/>
      <c r="N48" s="40"/>
      <c r="O48" s="2"/>
      <c r="P48" s="2"/>
    </row>
    <row r="49" spans="13:16" x14ac:dyDescent="0.25">
      <c r="M49" s="40"/>
      <c r="N49" s="40"/>
      <c r="O49" s="2"/>
      <c r="P49" s="2"/>
    </row>
  </sheetData>
  <mergeCells count="2">
    <mergeCell ref="H5:K5"/>
    <mergeCell ref="L5:N5"/>
  </mergeCells>
  <hyperlinks>
    <hyperlink ref="B32" r:id="rId1"/>
    <hyperlink ref="C34" r:id="rId2"/>
    <hyperlink ref="C36" r:id="rId3"/>
    <hyperlink ref="C35" r:id="rId4"/>
  </hyperlinks>
  <pageMargins left="0.70866141732283472" right="0.70866141732283472" top="0.78740157480314965" bottom="0.78740157480314965" header="0.31496062992125984" footer="0.31496062992125984"/>
  <pageSetup paperSize="9" scale="81" orientation="landscape" horizontalDpi="0" verticalDpi="0" r:id="rId5"/>
  <headerFooter>
    <oddFooter>&amp;L&amp;F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new</vt:lpstr>
      <vt:lpstr>Tabelle2</vt:lpstr>
      <vt:lpstr>Tabelle3</vt:lpstr>
      <vt:lpstr>x0</vt:lpstr>
      <vt:lpstr>xmax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2011-12-12T17:03:10Z</cp:lastPrinted>
  <dcterms:created xsi:type="dcterms:W3CDTF">2011-04-29T19:02:05Z</dcterms:created>
  <dcterms:modified xsi:type="dcterms:W3CDTF">2013-10-15T14:48:55Z</dcterms:modified>
</cp:coreProperties>
</file>